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D:\Data\ExcelSuperSite\downloads\"/>
    </mc:Choice>
  </mc:AlternateContent>
  <bookViews>
    <workbookView xWindow="0" yWindow="3600" windowWidth="20730" windowHeight="11760"/>
  </bookViews>
  <sheets>
    <sheet name="Form" sheetId="2" r:id="rId1"/>
    <sheet name="Charts" sheetId="4" r:id="rId2"/>
    <sheet name="Amortization" sheetId="1" r:id="rId3"/>
    <sheet name="Settings" sheetId="3" r:id="rId4"/>
  </sheets>
  <definedNames>
    <definedName name="years">Settings!$B$5:$B$35</definedName>
  </definedNames>
  <calcPr calcId="152511" concurrentCalc="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2" i="3" l="1"/>
  <c r="F4" i="1"/>
  <c r="L4" i="1"/>
  <c r="O4" i="1"/>
  <c r="C4" i="1"/>
  <c r="C10" i="1"/>
  <c r="O20" i="1"/>
  <c r="L21" i="1"/>
  <c r="M21" i="1"/>
  <c r="N21" i="1"/>
  <c r="O21" i="1"/>
  <c r="L22" i="1"/>
  <c r="M22" i="1"/>
  <c r="N22" i="1"/>
  <c r="O22" i="1"/>
  <c r="L23" i="1"/>
  <c r="M23" i="1"/>
  <c r="N23" i="1"/>
  <c r="O23" i="1"/>
  <c r="L24" i="1"/>
  <c r="M24" i="1"/>
  <c r="N24" i="1"/>
  <c r="O24" i="1"/>
  <c r="L25" i="1"/>
  <c r="M25" i="1"/>
  <c r="N25" i="1"/>
  <c r="O25" i="1"/>
  <c r="L26" i="1"/>
  <c r="M26" i="1"/>
  <c r="N26" i="1"/>
  <c r="O26" i="1"/>
  <c r="L27" i="1"/>
  <c r="M27" i="1"/>
  <c r="N27" i="1"/>
  <c r="O27" i="1"/>
  <c r="L28" i="1"/>
  <c r="M28" i="1"/>
  <c r="N28" i="1"/>
  <c r="O28" i="1"/>
  <c r="L29" i="1"/>
  <c r="M29" i="1"/>
  <c r="N29" i="1"/>
  <c r="O29" i="1"/>
  <c r="L30" i="1"/>
  <c r="M30" i="1"/>
  <c r="N30" i="1"/>
  <c r="O30" i="1"/>
  <c r="L31" i="1"/>
  <c r="M31" i="1"/>
  <c r="N31" i="1"/>
  <c r="O31" i="1"/>
  <c r="L32" i="1"/>
  <c r="M32" i="1"/>
  <c r="N32" i="1"/>
  <c r="O32" i="1"/>
  <c r="L33" i="1"/>
  <c r="M33" i="1"/>
  <c r="N33" i="1"/>
  <c r="O33" i="1"/>
  <c r="L34" i="1"/>
  <c r="M34" i="1"/>
  <c r="N34" i="1"/>
  <c r="O34" i="1"/>
  <c r="L35" i="1"/>
  <c r="M35" i="1"/>
  <c r="N35" i="1"/>
  <c r="O35" i="1"/>
  <c r="L36" i="1"/>
  <c r="M36" i="1"/>
  <c r="N36" i="1"/>
  <c r="O36" i="1"/>
  <c r="L37" i="1"/>
  <c r="M37" i="1"/>
  <c r="N37" i="1"/>
  <c r="O37" i="1"/>
  <c r="L38" i="1"/>
  <c r="M38" i="1"/>
  <c r="N38" i="1"/>
  <c r="O38" i="1"/>
  <c r="L39" i="1"/>
  <c r="M39" i="1"/>
  <c r="N39" i="1"/>
  <c r="O39" i="1"/>
  <c r="L40" i="1"/>
  <c r="M40" i="1"/>
  <c r="N40" i="1"/>
  <c r="O40" i="1"/>
  <c r="L41" i="1"/>
  <c r="M41" i="1"/>
  <c r="N41" i="1"/>
  <c r="O41" i="1"/>
  <c r="L42" i="1"/>
  <c r="M42" i="1"/>
  <c r="N42" i="1"/>
  <c r="O42" i="1"/>
  <c r="L43" i="1"/>
  <c r="M43" i="1"/>
  <c r="N43" i="1"/>
  <c r="O43" i="1"/>
  <c r="L44" i="1"/>
  <c r="M44" i="1"/>
  <c r="N44" i="1"/>
  <c r="O44" i="1"/>
  <c r="L45" i="1"/>
  <c r="M45" i="1"/>
  <c r="N45" i="1"/>
  <c r="O45" i="1"/>
  <c r="L46" i="1"/>
  <c r="M46" i="1"/>
  <c r="N46" i="1"/>
  <c r="O46" i="1"/>
  <c r="L47" i="1"/>
  <c r="M47" i="1"/>
  <c r="N47" i="1"/>
  <c r="O47" i="1"/>
  <c r="L48" i="1"/>
  <c r="M48" i="1"/>
  <c r="N48" i="1"/>
  <c r="O48" i="1"/>
  <c r="L49" i="1"/>
  <c r="M49" i="1"/>
  <c r="N49" i="1"/>
  <c r="O49" i="1"/>
  <c r="L50" i="1"/>
  <c r="M50" i="1"/>
  <c r="N50" i="1"/>
  <c r="O50" i="1"/>
  <c r="L51" i="1"/>
  <c r="M51" i="1"/>
  <c r="N51" i="1"/>
  <c r="O51" i="1"/>
  <c r="L52" i="1"/>
  <c r="M52" i="1"/>
  <c r="N52" i="1"/>
  <c r="O52" i="1"/>
  <c r="L53" i="1"/>
  <c r="M53" i="1"/>
  <c r="N53" i="1"/>
  <c r="O53" i="1"/>
  <c r="L54" i="1"/>
  <c r="M54" i="1"/>
  <c r="N54" i="1"/>
  <c r="O54" i="1"/>
  <c r="L55" i="1"/>
  <c r="M55" i="1"/>
  <c r="N55" i="1"/>
  <c r="O55" i="1"/>
  <c r="L56" i="1"/>
  <c r="M56" i="1"/>
  <c r="N56" i="1"/>
  <c r="O56" i="1"/>
  <c r="L57" i="1"/>
  <c r="M57" i="1"/>
  <c r="N57" i="1"/>
  <c r="O57" i="1"/>
  <c r="L58" i="1"/>
  <c r="M58" i="1"/>
  <c r="N58" i="1"/>
  <c r="O58" i="1"/>
  <c r="L59" i="1"/>
  <c r="M59" i="1"/>
  <c r="N59" i="1"/>
  <c r="O59" i="1"/>
  <c r="L60" i="1"/>
  <c r="M60" i="1"/>
  <c r="N60" i="1"/>
  <c r="O60" i="1"/>
  <c r="L61" i="1"/>
  <c r="M61" i="1"/>
  <c r="N61" i="1"/>
  <c r="O61" i="1"/>
  <c r="L62" i="1"/>
  <c r="M62" i="1"/>
  <c r="N62" i="1"/>
  <c r="O62" i="1"/>
  <c r="L63" i="1"/>
  <c r="M63" i="1"/>
  <c r="N63" i="1"/>
  <c r="O63" i="1"/>
  <c r="L64" i="1"/>
  <c r="M64" i="1"/>
  <c r="N64" i="1"/>
  <c r="O64" i="1"/>
  <c r="L65" i="1"/>
  <c r="M65" i="1"/>
  <c r="N65" i="1"/>
  <c r="O65" i="1"/>
  <c r="L66" i="1"/>
  <c r="M66" i="1"/>
  <c r="N66" i="1"/>
  <c r="O66" i="1"/>
  <c r="L67" i="1"/>
  <c r="M67" i="1"/>
  <c r="N67" i="1"/>
  <c r="O67" i="1"/>
  <c r="L68" i="1"/>
  <c r="M68" i="1"/>
  <c r="N68" i="1"/>
  <c r="O68" i="1"/>
  <c r="L69" i="1"/>
  <c r="M69" i="1"/>
  <c r="N69" i="1"/>
  <c r="O69" i="1"/>
  <c r="L70" i="1"/>
  <c r="M70" i="1"/>
  <c r="N70" i="1"/>
  <c r="O70" i="1"/>
  <c r="L71" i="1"/>
  <c r="M71" i="1"/>
  <c r="N71" i="1"/>
  <c r="O71" i="1"/>
  <c r="L72" i="1"/>
  <c r="M72" i="1"/>
  <c r="N72" i="1"/>
  <c r="O72" i="1"/>
  <c r="L73" i="1"/>
  <c r="M73" i="1"/>
  <c r="N73" i="1"/>
  <c r="O73" i="1"/>
  <c r="L74" i="1"/>
  <c r="M74" i="1"/>
  <c r="N74" i="1"/>
  <c r="O74" i="1"/>
  <c r="L75" i="1"/>
  <c r="M75" i="1"/>
  <c r="N75" i="1"/>
  <c r="O75" i="1"/>
  <c r="L76" i="1"/>
  <c r="M76" i="1"/>
  <c r="N76" i="1"/>
  <c r="O76" i="1"/>
  <c r="L77" i="1"/>
  <c r="M77" i="1"/>
  <c r="N77" i="1"/>
  <c r="O77" i="1"/>
  <c r="L78" i="1"/>
  <c r="M78" i="1"/>
  <c r="N78" i="1"/>
  <c r="O78" i="1"/>
  <c r="L79" i="1"/>
  <c r="M79" i="1"/>
  <c r="N79" i="1"/>
  <c r="O79" i="1"/>
  <c r="L80" i="1"/>
  <c r="M80" i="1"/>
  <c r="N80" i="1"/>
  <c r="O80" i="1"/>
  <c r="L81" i="1"/>
  <c r="M81" i="1"/>
  <c r="N81" i="1"/>
  <c r="O81" i="1"/>
  <c r="L82" i="1"/>
  <c r="M82" i="1"/>
  <c r="N82" i="1"/>
  <c r="O82" i="1"/>
  <c r="L83" i="1"/>
  <c r="M83" i="1"/>
  <c r="N83" i="1"/>
  <c r="O83" i="1"/>
  <c r="L84" i="1"/>
  <c r="M84" i="1"/>
  <c r="N84" i="1"/>
  <c r="O84" i="1"/>
  <c r="L85" i="1"/>
  <c r="M85" i="1"/>
  <c r="N85" i="1"/>
  <c r="O85" i="1"/>
  <c r="L86" i="1"/>
  <c r="M86" i="1"/>
  <c r="N86" i="1"/>
  <c r="O86" i="1"/>
  <c r="L87" i="1"/>
  <c r="M87" i="1"/>
  <c r="N87" i="1"/>
  <c r="O87" i="1"/>
  <c r="L88" i="1"/>
  <c r="M88" i="1"/>
  <c r="N88" i="1"/>
  <c r="O88" i="1"/>
  <c r="L89" i="1"/>
  <c r="M89" i="1"/>
  <c r="N89" i="1"/>
  <c r="O89" i="1"/>
  <c r="L90" i="1"/>
  <c r="M90" i="1"/>
  <c r="N90" i="1"/>
  <c r="O90" i="1"/>
  <c r="L91" i="1"/>
  <c r="M91" i="1"/>
  <c r="N91" i="1"/>
  <c r="O91" i="1"/>
  <c r="L92" i="1"/>
  <c r="M92" i="1"/>
  <c r="N92" i="1"/>
  <c r="O92" i="1"/>
  <c r="L93" i="1"/>
  <c r="M93" i="1"/>
  <c r="N93" i="1"/>
  <c r="O93" i="1"/>
  <c r="L94" i="1"/>
  <c r="M94" i="1"/>
  <c r="N94" i="1"/>
  <c r="O94" i="1"/>
  <c r="L95" i="1"/>
  <c r="M95" i="1"/>
  <c r="N95" i="1"/>
  <c r="O95" i="1"/>
  <c r="L96" i="1"/>
  <c r="M96" i="1"/>
  <c r="N96" i="1"/>
  <c r="O96" i="1"/>
  <c r="L97" i="1"/>
  <c r="M97" i="1"/>
  <c r="N97" i="1"/>
  <c r="O97" i="1"/>
  <c r="L98" i="1"/>
  <c r="M98" i="1"/>
  <c r="N98" i="1"/>
  <c r="O98" i="1"/>
  <c r="L99" i="1"/>
  <c r="M99" i="1"/>
  <c r="N99" i="1"/>
  <c r="O99" i="1"/>
  <c r="L100" i="1"/>
  <c r="M100" i="1"/>
  <c r="N100" i="1"/>
  <c r="O100" i="1"/>
  <c r="L101" i="1"/>
  <c r="M101" i="1"/>
  <c r="N101" i="1"/>
  <c r="O101" i="1"/>
  <c r="L102" i="1"/>
  <c r="M102" i="1"/>
  <c r="N102" i="1"/>
  <c r="O102" i="1"/>
  <c r="L103" i="1"/>
  <c r="M103" i="1"/>
  <c r="N103" i="1"/>
  <c r="O103" i="1"/>
  <c r="L104" i="1"/>
  <c r="M104" i="1"/>
  <c r="N104" i="1"/>
  <c r="O104" i="1"/>
  <c r="L105" i="1"/>
  <c r="M105" i="1"/>
  <c r="N105" i="1"/>
  <c r="O105" i="1"/>
  <c r="L106" i="1"/>
  <c r="M106" i="1"/>
  <c r="N106" i="1"/>
  <c r="O106" i="1"/>
  <c r="L107" i="1"/>
  <c r="M107" i="1"/>
  <c r="N107" i="1"/>
  <c r="O107" i="1"/>
  <c r="L108" i="1"/>
  <c r="M108" i="1"/>
  <c r="N108" i="1"/>
  <c r="O108" i="1"/>
  <c r="L109" i="1"/>
  <c r="M109" i="1"/>
  <c r="N109" i="1"/>
  <c r="O109" i="1"/>
  <c r="L110" i="1"/>
  <c r="M110" i="1"/>
  <c r="N110" i="1"/>
  <c r="O110" i="1"/>
  <c r="L111" i="1"/>
  <c r="M111" i="1"/>
  <c r="N111" i="1"/>
  <c r="O111" i="1"/>
  <c r="L112" i="1"/>
  <c r="M112" i="1"/>
  <c r="N112" i="1"/>
  <c r="O112" i="1"/>
  <c r="L113" i="1"/>
  <c r="M113" i="1"/>
  <c r="N113" i="1"/>
  <c r="O113" i="1"/>
  <c r="L114" i="1"/>
  <c r="M114" i="1"/>
  <c r="N114" i="1"/>
  <c r="O114" i="1"/>
  <c r="L115" i="1"/>
  <c r="M115" i="1"/>
  <c r="N115" i="1"/>
  <c r="O115" i="1"/>
  <c r="L116" i="1"/>
  <c r="M116" i="1"/>
  <c r="N116" i="1"/>
  <c r="O116" i="1"/>
  <c r="L117" i="1"/>
  <c r="M117" i="1"/>
  <c r="N117" i="1"/>
  <c r="O117" i="1"/>
  <c r="L118" i="1"/>
  <c r="M118" i="1"/>
  <c r="N118" i="1"/>
  <c r="O118" i="1"/>
  <c r="L119" i="1"/>
  <c r="M119" i="1"/>
  <c r="N119" i="1"/>
  <c r="O119" i="1"/>
  <c r="L120" i="1"/>
  <c r="M120" i="1"/>
  <c r="N120" i="1"/>
  <c r="O120" i="1"/>
  <c r="L121" i="1"/>
  <c r="M121" i="1"/>
  <c r="N121" i="1"/>
  <c r="O121" i="1"/>
  <c r="L122" i="1"/>
  <c r="M122" i="1"/>
  <c r="N122" i="1"/>
  <c r="O122" i="1"/>
  <c r="L123" i="1"/>
  <c r="M123" i="1"/>
  <c r="N123" i="1"/>
  <c r="O123" i="1"/>
  <c r="L124" i="1"/>
  <c r="M124" i="1"/>
  <c r="N124" i="1"/>
  <c r="O124" i="1"/>
  <c r="L125" i="1"/>
  <c r="M125" i="1"/>
  <c r="N125" i="1"/>
  <c r="O125" i="1"/>
  <c r="L126" i="1"/>
  <c r="M126" i="1"/>
  <c r="N126" i="1"/>
  <c r="O126" i="1"/>
  <c r="L127" i="1"/>
  <c r="M127" i="1"/>
  <c r="N127" i="1"/>
  <c r="O127" i="1"/>
  <c r="L128" i="1"/>
  <c r="M128" i="1"/>
  <c r="N128" i="1"/>
  <c r="O128" i="1"/>
  <c r="L129" i="1"/>
  <c r="M129" i="1"/>
  <c r="N129" i="1"/>
  <c r="O129" i="1"/>
  <c r="L130" i="1"/>
  <c r="M130" i="1"/>
  <c r="N130" i="1"/>
  <c r="O130" i="1"/>
  <c r="L131" i="1"/>
  <c r="M131" i="1"/>
  <c r="N131" i="1"/>
  <c r="O131" i="1"/>
  <c r="L132" i="1"/>
  <c r="M132" i="1"/>
  <c r="N132" i="1"/>
  <c r="O132" i="1"/>
  <c r="L133" i="1"/>
  <c r="M133" i="1"/>
  <c r="N133" i="1"/>
  <c r="O133" i="1"/>
  <c r="L134" i="1"/>
  <c r="M134" i="1"/>
  <c r="N134" i="1"/>
  <c r="O134" i="1"/>
  <c r="L135" i="1"/>
  <c r="M135" i="1"/>
  <c r="N135" i="1"/>
  <c r="O135" i="1"/>
  <c r="L136" i="1"/>
  <c r="M136" i="1"/>
  <c r="N136" i="1"/>
  <c r="O136" i="1"/>
  <c r="L137" i="1"/>
  <c r="M137" i="1"/>
  <c r="N137" i="1"/>
  <c r="O137" i="1"/>
  <c r="L138" i="1"/>
  <c r="M138" i="1"/>
  <c r="N138" i="1"/>
  <c r="O138" i="1"/>
  <c r="L139" i="1"/>
  <c r="M139" i="1"/>
  <c r="N139" i="1"/>
  <c r="O139" i="1"/>
  <c r="L140" i="1"/>
  <c r="M140" i="1"/>
  <c r="N140" i="1"/>
  <c r="O140" i="1"/>
  <c r="L141" i="1"/>
  <c r="M141" i="1"/>
  <c r="N141" i="1"/>
  <c r="O141" i="1"/>
  <c r="L142" i="1"/>
  <c r="M142" i="1"/>
  <c r="N142" i="1"/>
  <c r="O142" i="1"/>
  <c r="L143" i="1"/>
  <c r="M143" i="1"/>
  <c r="N143" i="1"/>
  <c r="O143" i="1"/>
  <c r="L144" i="1"/>
  <c r="M144" i="1"/>
  <c r="N144" i="1"/>
  <c r="O144" i="1"/>
  <c r="L145" i="1"/>
  <c r="M145" i="1"/>
  <c r="N145" i="1"/>
  <c r="O145" i="1"/>
  <c r="L146" i="1"/>
  <c r="M146" i="1"/>
  <c r="N146" i="1"/>
  <c r="O146" i="1"/>
  <c r="L147" i="1"/>
  <c r="M147" i="1"/>
  <c r="N147" i="1"/>
  <c r="O147" i="1"/>
  <c r="L148" i="1"/>
  <c r="M148" i="1"/>
  <c r="N148" i="1"/>
  <c r="O148" i="1"/>
  <c r="L149" i="1"/>
  <c r="M149" i="1"/>
  <c r="N149" i="1"/>
  <c r="O149" i="1"/>
  <c r="L150" i="1"/>
  <c r="M150" i="1"/>
  <c r="N150" i="1"/>
  <c r="O150" i="1"/>
  <c r="L151" i="1"/>
  <c r="M151" i="1"/>
  <c r="N151" i="1"/>
  <c r="O151" i="1"/>
  <c r="L152" i="1"/>
  <c r="M152" i="1"/>
  <c r="N152" i="1"/>
  <c r="O152" i="1"/>
  <c r="L153" i="1"/>
  <c r="M153" i="1"/>
  <c r="N153" i="1"/>
  <c r="O153" i="1"/>
  <c r="L154" i="1"/>
  <c r="M154" i="1"/>
  <c r="N154" i="1"/>
  <c r="O154" i="1"/>
  <c r="L155" i="1"/>
  <c r="M155" i="1"/>
  <c r="N155" i="1"/>
  <c r="O155" i="1"/>
  <c r="L156" i="1"/>
  <c r="M156" i="1"/>
  <c r="N156" i="1"/>
  <c r="O156" i="1"/>
  <c r="L157" i="1"/>
  <c r="M157" i="1"/>
  <c r="N157" i="1"/>
  <c r="O157" i="1"/>
  <c r="L158" i="1"/>
  <c r="M158" i="1"/>
  <c r="N158" i="1"/>
  <c r="O158" i="1"/>
  <c r="L159" i="1"/>
  <c r="M159" i="1"/>
  <c r="N159" i="1"/>
  <c r="O159" i="1"/>
  <c r="L160" i="1"/>
  <c r="M160" i="1"/>
  <c r="N160" i="1"/>
  <c r="O160" i="1"/>
  <c r="L161" i="1"/>
  <c r="M161" i="1"/>
  <c r="N161" i="1"/>
  <c r="O161" i="1"/>
  <c r="L162" i="1"/>
  <c r="M162" i="1"/>
  <c r="N162" i="1"/>
  <c r="O162" i="1"/>
  <c r="L163" i="1"/>
  <c r="M163" i="1"/>
  <c r="N163" i="1"/>
  <c r="O163" i="1"/>
  <c r="L164" i="1"/>
  <c r="M164" i="1"/>
  <c r="N164" i="1"/>
  <c r="O164" i="1"/>
  <c r="L165" i="1"/>
  <c r="M165" i="1"/>
  <c r="N165" i="1"/>
  <c r="O165" i="1"/>
  <c r="L166" i="1"/>
  <c r="M166" i="1"/>
  <c r="N166" i="1"/>
  <c r="O166" i="1"/>
  <c r="L167" i="1"/>
  <c r="M167" i="1"/>
  <c r="N167" i="1"/>
  <c r="O167" i="1"/>
  <c r="L168" i="1"/>
  <c r="M168" i="1"/>
  <c r="N168" i="1"/>
  <c r="O168" i="1"/>
  <c r="L169" i="1"/>
  <c r="M169" i="1"/>
  <c r="N169" i="1"/>
  <c r="O169" i="1"/>
  <c r="L170" i="1"/>
  <c r="M170" i="1"/>
  <c r="N170" i="1"/>
  <c r="O170" i="1"/>
  <c r="L171" i="1"/>
  <c r="M171" i="1"/>
  <c r="N171" i="1"/>
  <c r="O171" i="1"/>
  <c r="L172" i="1"/>
  <c r="M172" i="1"/>
  <c r="N172" i="1"/>
  <c r="O172" i="1"/>
  <c r="L173" i="1"/>
  <c r="M173" i="1"/>
  <c r="N173" i="1"/>
  <c r="O173" i="1"/>
  <c r="L174" i="1"/>
  <c r="M174" i="1"/>
  <c r="N174" i="1"/>
  <c r="O174" i="1"/>
  <c r="L175" i="1"/>
  <c r="M175" i="1"/>
  <c r="N175" i="1"/>
  <c r="O175" i="1"/>
  <c r="L176" i="1"/>
  <c r="M176" i="1"/>
  <c r="N176" i="1"/>
  <c r="O176" i="1"/>
  <c r="L177" i="1"/>
  <c r="M177" i="1"/>
  <c r="N177" i="1"/>
  <c r="O177" i="1"/>
  <c r="L178" i="1"/>
  <c r="M178" i="1"/>
  <c r="N178" i="1"/>
  <c r="O178" i="1"/>
  <c r="L179" i="1"/>
  <c r="M179" i="1"/>
  <c r="N179" i="1"/>
  <c r="O179" i="1"/>
  <c r="L180" i="1"/>
  <c r="M180" i="1"/>
  <c r="N180" i="1"/>
  <c r="O180" i="1"/>
  <c r="L181" i="1"/>
  <c r="M181" i="1"/>
  <c r="N181" i="1"/>
  <c r="O181" i="1"/>
  <c r="L182" i="1"/>
  <c r="M182" i="1"/>
  <c r="N182" i="1"/>
  <c r="O182" i="1"/>
  <c r="L183" i="1"/>
  <c r="M183" i="1"/>
  <c r="N183" i="1"/>
  <c r="O183" i="1"/>
  <c r="L184" i="1"/>
  <c r="M184" i="1"/>
  <c r="N184" i="1"/>
  <c r="O184" i="1"/>
  <c r="L185" i="1"/>
  <c r="M185" i="1"/>
  <c r="N185" i="1"/>
  <c r="O185" i="1"/>
  <c r="L186" i="1"/>
  <c r="M186" i="1"/>
  <c r="N186" i="1"/>
  <c r="O186" i="1"/>
  <c r="L187" i="1"/>
  <c r="M187" i="1"/>
  <c r="N187" i="1"/>
  <c r="O187" i="1"/>
  <c r="L188" i="1"/>
  <c r="M188" i="1"/>
  <c r="N188" i="1"/>
  <c r="O188" i="1"/>
  <c r="L189" i="1"/>
  <c r="M189" i="1"/>
  <c r="N189" i="1"/>
  <c r="O189" i="1"/>
  <c r="L190" i="1"/>
  <c r="M190" i="1"/>
  <c r="N190" i="1"/>
  <c r="O190" i="1"/>
  <c r="L191" i="1"/>
  <c r="M191" i="1"/>
  <c r="N191" i="1"/>
  <c r="O191" i="1"/>
  <c r="L192" i="1"/>
  <c r="M192" i="1"/>
  <c r="N192" i="1"/>
  <c r="O192" i="1"/>
  <c r="L193" i="1"/>
  <c r="M193" i="1"/>
  <c r="N193" i="1"/>
  <c r="O193" i="1"/>
  <c r="L194" i="1"/>
  <c r="M194" i="1"/>
  <c r="N194" i="1"/>
  <c r="O194" i="1"/>
  <c r="L195" i="1"/>
  <c r="M195" i="1"/>
  <c r="N195" i="1"/>
  <c r="O195" i="1"/>
  <c r="L196" i="1"/>
  <c r="M196" i="1"/>
  <c r="N196" i="1"/>
  <c r="O196" i="1"/>
  <c r="L197" i="1"/>
  <c r="M197" i="1"/>
  <c r="N197" i="1"/>
  <c r="O197" i="1"/>
  <c r="L198" i="1"/>
  <c r="M198" i="1"/>
  <c r="N198" i="1"/>
  <c r="O198" i="1"/>
  <c r="L199" i="1"/>
  <c r="M199" i="1"/>
  <c r="N199" i="1"/>
  <c r="O199" i="1"/>
  <c r="L200" i="1"/>
  <c r="M200" i="1"/>
  <c r="N200" i="1"/>
  <c r="O200" i="1"/>
  <c r="L201" i="1"/>
  <c r="M201" i="1"/>
  <c r="N201" i="1"/>
  <c r="O201" i="1"/>
  <c r="L202" i="1"/>
  <c r="M202" i="1"/>
  <c r="N202" i="1"/>
  <c r="O202" i="1"/>
  <c r="L203" i="1"/>
  <c r="M203" i="1"/>
  <c r="N203" i="1"/>
  <c r="O203" i="1"/>
  <c r="L204" i="1"/>
  <c r="M204" i="1"/>
  <c r="N204" i="1"/>
  <c r="O204" i="1"/>
  <c r="L205" i="1"/>
  <c r="M205" i="1"/>
  <c r="N205" i="1"/>
  <c r="O205" i="1"/>
  <c r="L206" i="1"/>
  <c r="M206" i="1"/>
  <c r="N206" i="1"/>
  <c r="O206" i="1"/>
  <c r="L207" i="1"/>
  <c r="M207" i="1"/>
  <c r="N207" i="1"/>
  <c r="O207" i="1"/>
  <c r="L208" i="1"/>
  <c r="M208" i="1"/>
  <c r="N208" i="1"/>
  <c r="O208" i="1"/>
  <c r="L209" i="1"/>
  <c r="M209" i="1"/>
  <c r="N209" i="1"/>
  <c r="O209" i="1"/>
  <c r="L210" i="1"/>
  <c r="M210" i="1"/>
  <c r="N210" i="1"/>
  <c r="O210" i="1"/>
  <c r="L211" i="1"/>
  <c r="M211" i="1"/>
  <c r="N211" i="1"/>
  <c r="O211" i="1"/>
  <c r="L212" i="1"/>
  <c r="M212" i="1"/>
  <c r="N212" i="1"/>
  <c r="O212" i="1"/>
  <c r="L213" i="1"/>
  <c r="M213" i="1"/>
  <c r="N213" i="1"/>
  <c r="O213" i="1"/>
  <c r="L214" i="1"/>
  <c r="M214" i="1"/>
  <c r="N214" i="1"/>
  <c r="O214" i="1"/>
  <c r="L215" i="1"/>
  <c r="M215" i="1"/>
  <c r="N215" i="1"/>
  <c r="O215" i="1"/>
  <c r="L216" i="1"/>
  <c r="M216" i="1"/>
  <c r="N216" i="1"/>
  <c r="O216" i="1"/>
  <c r="L217" i="1"/>
  <c r="M217" i="1"/>
  <c r="N217" i="1"/>
  <c r="O217" i="1"/>
  <c r="L218" i="1"/>
  <c r="M218" i="1"/>
  <c r="N218" i="1"/>
  <c r="O218" i="1"/>
  <c r="L219" i="1"/>
  <c r="M219" i="1"/>
  <c r="N219" i="1"/>
  <c r="O219" i="1"/>
  <c r="L220" i="1"/>
  <c r="M220" i="1"/>
  <c r="N220" i="1"/>
  <c r="O220" i="1"/>
  <c r="L221" i="1"/>
  <c r="M221" i="1"/>
  <c r="N221" i="1"/>
  <c r="O221" i="1"/>
  <c r="L222" i="1"/>
  <c r="M222" i="1"/>
  <c r="N222" i="1"/>
  <c r="O222" i="1"/>
  <c r="L223" i="1"/>
  <c r="M223" i="1"/>
  <c r="N223" i="1"/>
  <c r="O223" i="1"/>
  <c r="L224" i="1"/>
  <c r="M224" i="1"/>
  <c r="N224" i="1"/>
  <c r="O224" i="1"/>
  <c r="L225" i="1"/>
  <c r="M225" i="1"/>
  <c r="N225" i="1"/>
  <c r="O225" i="1"/>
  <c r="L226" i="1"/>
  <c r="M226" i="1"/>
  <c r="N226" i="1"/>
  <c r="O226" i="1"/>
  <c r="L227" i="1"/>
  <c r="M227" i="1"/>
  <c r="N227" i="1"/>
  <c r="O227" i="1"/>
  <c r="L228" i="1"/>
  <c r="M228" i="1"/>
  <c r="N228" i="1"/>
  <c r="O228" i="1"/>
  <c r="L229" i="1"/>
  <c r="M229" i="1"/>
  <c r="N229" i="1"/>
  <c r="O229" i="1"/>
  <c r="L230" i="1"/>
  <c r="M230" i="1"/>
  <c r="N230" i="1"/>
  <c r="O230" i="1"/>
  <c r="L231" i="1"/>
  <c r="M231" i="1"/>
  <c r="N231" i="1"/>
  <c r="O231" i="1"/>
  <c r="L232" i="1"/>
  <c r="M232" i="1"/>
  <c r="N232" i="1"/>
  <c r="O232" i="1"/>
  <c r="L233" i="1"/>
  <c r="M233" i="1"/>
  <c r="N233" i="1"/>
  <c r="O233" i="1"/>
  <c r="L234" i="1"/>
  <c r="M234" i="1"/>
  <c r="N234" i="1"/>
  <c r="O234" i="1"/>
  <c r="L235" i="1"/>
  <c r="M235" i="1"/>
  <c r="N235" i="1"/>
  <c r="O235" i="1"/>
  <c r="L236" i="1"/>
  <c r="M236" i="1"/>
  <c r="N236" i="1"/>
  <c r="O236" i="1"/>
  <c r="L237" i="1"/>
  <c r="M237" i="1"/>
  <c r="N237" i="1"/>
  <c r="O237" i="1"/>
  <c r="L238" i="1"/>
  <c r="M238" i="1"/>
  <c r="N238" i="1"/>
  <c r="O238" i="1"/>
  <c r="L239" i="1"/>
  <c r="M239" i="1"/>
  <c r="N239" i="1"/>
  <c r="O239" i="1"/>
  <c r="L240" i="1"/>
  <c r="M240" i="1"/>
  <c r="N240" i="1"/>
  <c r="O240" i="1"/>
  <c r="L241" i="1"/>
  <c r="M241" i="1"/>
  <c r="N241" i="1"/>
  <c r="O241" i="1"/>
  <c r="L242" i="1"/>
  <c r="M242" i="1"/>
  <c r="N242" i="1"/>
  <c r="O242" i="1"/>
  <c r="L243" i="1"/>
  <c r="M243" i="1"/>
  <c r="N243" i="1"/>
  <c r="O243" i="1"/>
  <c r="L244" i="1"/>
  <c r="M244" i="1"/>
  <c r="N244" i="1"/>
  <c r="O244" i="1"/>
  <c r="L245" i="1"/>
  <c r="M245" i="1"/>
  <c r="N245" i="1"/>
  <c r="O245" i="1"/>
  <c r="L246" i="1"/>
  <c r="M246" i="1"/>
  <c r="N246" i="1"/>
  <c r="O246" i="1"/>
  <c r="L247" i="1"/>
  <c r="M247" i="1"/>
  <c r="N247" i="1"/>
  <c r="O247" i="1"/>
  <c r="L248" i="1"/>
  <c r="M248" i="1"/>
  <c r="N248" i="1"/>
  <c r="O248" i="1"/>
  <c r="L249" i="1"/>
  <c r="M249" i="1"/>
  <c r="N249" i="1"/>
  <c r="O249" i="1"/>
  <c r="L250" i="1"/>
  <c r="M250" i="1"/>
  <c r="N250" i="1"/>
  <c r="O250" i="1"/>
  <c r="L251" i="1"/>
  <c r="M251" i="1"/>
  <c r="N251" i="1"/>
  <c r="O251" i="1"/>
  <c r="L252" i="1"/>
  <c r="M252" i="1"/>
  <c r="N252" i="1"/>
  <c r="O252" i="1"/>
  <c r="L253" i="1"/>
  <c r="M253" i="1"/>
  <c r="N253" i="1"/>
  <c r="O253" i="1"/>
  <c r="L254" i="1"/>
  <c r="M254" i="1"/>
  <c r="N254" i="1"/>
  <c r="O254" i="1"/>
  <c r="L255" i="1"/>
  <c r="M255" i="1"/>
  <c r="N255" i="1"/>
  <c r="O255" i="1"/>
  <c r="L256" i="1"/>
  <c r="M256" i="1"/>
  <c r="N256" i="1"/>
  <c r="O256" i="1"/>
  <c r="L257" i="1"/>
  <c r="M257" i="1"/>
  <c r="N257" i="1"/>
  <c r="O257" i="1"/>
  <c r="L258" i="1"/>
  <c r="M258" i="1"/>
  <c r="N258" i="1"/>
  <c r="O258" i="1"/>
  <c r="L259" i="1"/>
  <c r="M259" i="1"/>
  <c r="N259" i="1"/>
  <c r="O259" i="1"/>
  <c r="L260" i="1"/>
  <c r="M260" i="1"/>
  <c r="N260" i="1"/>
  <c r="O260" i="1"/>
  <c r="L261" i="1"/>
  <c r="M261" i="1"/>
  <c r="O261" i="1"/>
  <c r="L262" i="1"/>
  <c r="M262" i="1"/>
  <c r="O262" i="1"/>
  <c r="L263" i="1"/>
  <c r="M263" i="1"/>
  <c r="O263" i="1"/>
  <c r="L264" i="1"/>
  <c r="M264" i="1"/>
  <c r="O264" i="1"/>
  <c r="L265" i="1"/>
  <c r="M265" i="1"/>
  <c r="O265" i="1"/>
  <c r="L266" i="1"/>
  <c r="M266" i="1"/>
  <c r="O266" i="1"/>
  <c r="L267" i="1"/>
  <c r="M267" i="1"/>
  <c r="O267" i="1"/>
  <c r="L268" i="1"/>
  <c r="M268" i="1"/>
  <c r="O268" i="1"/>
  <c r="L269" i="1"/>
  <c r="M269" i="1"/>
  <c r="O269" i="1"/>
  <c r="L270" i="1"/>
  <c r="M270" i="1"/>
  <c r="O270" i="1"/>
  <c r="L271" i="1"/>
  <c r="M271" i="1"/>
  <c r="O271" i="1"/>
  <c r="L272" i="1"/>
  <c r="M272" i="1"/>
  <c r="O272" i="1"/>
  <c r="L273" i="1"/>
  <c r="M273" i="1"/>
  <c r="O273" i="1"/>
  <c r="L274" i="1"/>
  <c r="M274" i="1"/>
  <c r="O274" i="1"/>
  <c r="L275" i="1"/>
  <c r="M275" i="1"/>
  <c r="O275" i="1"/>
  <c r="L276" i="1"/>
  <c r="M276" i="1"/>
  <c r="O276" i="1"/>
  <c r="L277" i="1"/>
  <c r="M277" i="1"/>
  <c r="O277" i="1"/>
  <c r="L278" i="1"/>
  <c r="M278" i="1"/>
  <c r="O278" i="1"/>
  <c r="L279" i="1"/>
  <c r="M279" i="1"/>
  <c r="O279" i="1"/>
  <c r="L280" i="1"/>
  <c r="M280" i="1"/>
  <c r="O280" i="1"/>
  <c r="L281" i="1"/>
  <c r="M281" i="1"/>
  <c r="O281" i="1"/>
  <c r="L282" i="1"/>
  <c r="M282" i="1"/>
  <c r="O282" i="1"/>
  <c r="L283" i="1"/>
  <c r="M283" i="1"/>
  <c r="O283" i="1"/>
  <c r="L284" i="1"/>
  <c r="M284" i="1"/>
  <c r="O284" i="1"/>
  <c r="L285" i="1"/>
  <c r="M285" i="1"/>
  <c r="O285" i="1"/>
  <c r="L286" i="1"/>
  <c r="M286" i="1"/>
  <c r="O286" i="1"/>
  <c r="L287" i="1"/>
  <c r="M287" i="1"/>
  <c r="O287" i="1"/>
  <c r="L288" i="1"/>
  <c r="M288" i="1"/>
  <c r="O288" i="1"/>
  <c r="L289" i="1"/>
  <c r="M289" i="1"/>
  <c r="O289" i="1"/>
  <c r="L290" i="1"/>
  <c r="M290" i="1"/>
  <c r="O290" i="1"/>
  <c r="L291" i="1"/>
  <c r="M291" i="1"/>
  <c r="O291" i="1"/>
  <c r="L292" i="1"/>
  <c r="M292" i="1"/>
  <c r="O292" i="1"/>
  <c r="L293" i="1"/>
  <c r="M293" i="1"/>
  <c r="O293" i="1"/>
  <c r="L294" i="1"/>
  <c r="M294" i="1"/>
  <c r="O294" i="1"/>
  <c r="L295" i="1"/>
  <c r="M295" i="1"/>
  <c r="O295" i="1"/>
  <c r="L296" i="1"/>
  <c r="M296" i="1"/>
  <c r="O296" i="1"/>
  <c r="L297" i="1"/>
  <c r="M297" i="1"/>
  <c r="O297" i="1"/>
  <c r="L298" i="1"/>
  <c r="M298" i="1"/>
  <c r="O298" i="1"/>
  <c r="L299" i="1"/>
  <c r="M299" i="1"/>
  <c r="O299" i="1"/>
  <c r="L300" i="1"/>
  <c r="M300" i="1"/>
  <c r="O300" i="1"/>
  <c r="L301" i="1"/>
  <c r="M301" i="1"/>
  <c r="O301" i="1"/>
  <c r="L302" i="1"/>
  <c r="M302" i="1"/>
  <c r="O302" i="1"/>
  <c r="L303" i="1"/>
  <c r="M303" i="1"/>
  <c r="O303" i="1"/>
  <c r="L304" i="1"/>
  <c r="M304" i="1"/>
  <c r="O304" i="1"/>
  <c r="L305" i="1"/>
  <c r="M305" i="1"/>
  <c r="O305" i="1"/>
  <c r="L306" i="1"/>
  <c r="M306" i="1"/>
  <c r="O306" i="1"/>
  <c r="L307" i="1"/>
  <c r="M307" i="1"/>
  <c r="O307" i="1"/>
  <c r="L308" i="1"/>
  <c r="M308" i="1"/>
  <c r="O308" i="1"/>
  <c r="L309" i="1"/>
  <c r="M309" i="1"/>
  <c r="O309" i="1"/>
  <c r="L310" i="1"/>
  <c r="M310" i="1"/>
  <c r="O310" i="1"/>
  <c r="L311" i="1"/>
  <c r="M311" i="1"/>
  <c r="O311" i="1"/>
  <c r="L312" i="1"/>
  <c r="M312" i="1"/>
  <c r="O312" i="1"/>
  <c r="L313" i="1"/>
  <c r="M313" i="1"/>
  <c r="O313" i="1"/>
  <c r="L314" i="1"/>
  <c r="M314" i="1"/>
  <c r="O314" i="1"/>
  <c r="L315" i="1"/>
  <c r="M315" i="1"/>
  <c r="O315" i="1"/>
  <c r="L316" i="1"/>
  <c r="M316" i="1"/>
  <c r="O316" i="1"/>
  <c r="L317" i="1"/>
  <c r="M317" i="1"/>
  <c r="O317" i="1"/>
  <c r="L318" i="1"/>
  <c r="M318" i="1"/>
  <c r="O318" i="1"/>
  <c r="L319" i="1"/>
  <c r="M319" i="1"/>
  <c r="O319" i="1"/>
  <c r="L320" i="1"/>
  <c r="M320" i="1"/>
  <c r="O320" i="1"/>
  <c r="L321" i="1"/>
  <c r="M321" i="1"/>
  <c r="O321" i="1"/>
  <c r="L322" i="1"/>
  <c r="M322" i="1"/>
  <c r="O322" i="1"/>
  <c r="L323" i="1"/>
  <c r="M323" i="1"/>
  <c r="O323" i="1"/>
  <c r="L324" i="1"/>
  <c r="M324" i="1"/>
  <c r="O324" i="1"/>
  <c r="L325" i="1"/>
  <c r="M325" i="1"/>
  <c r="O325" i="1"/>
  <c r="L326" i="1"/>
  <c r="M326" i="1"/>
  <c r="O326" i="1"/>
  <c r="L327" i="1"/>
  <c r="M327" i="1"/>
  <c r="O327" i="1"/>
  <c r="L328" i="1"/>
  <c r="M328" i="1"/>
  <c r="O328" i="1"/>
  <c r="L329" i="1"/>
  <c r="M329" i="1"/>
  <c r="O329" i="1"/>
  <c r="L330" i="1"/>
  <c r="M330" i="1"/>
  <c r="O330" i="1"/>
  <c r="L331" i="1"/>
  <c r="M331" i="1"/>
  <c r="O331" i="1"/>
  <c r="L332" i="1"/>
  <c r="M332" i="1"/>
  <c r="O332" i="1"/>
  <c r="L333" i="1"/>
  <c r="M333" i="1"/>
  <c r="O333" i="1"/>
  <c r="L334" i="1"/>
  <c r="M334" i="1"/>
  <c r="O334" i="1"/>
  <c r="L335" i="1"/>
  <c r="M335" i="1"/>
  <c r="O335" i="1"/>
  <c r="L336" i="1"/>
  <c r="M336" i="1"/>
  <c r="O336" i="1"/>
  <c r="L337" i="1"/>
  <c r="M337" i="1"/>
  <c r="O337" i="1"/>
  <c r="L338" i="1"/>
  <c r="M338" i="1"/>
  <c r="O338" i="1"/>
  <c r="L339" i="1"/>
  <c r="M339" i="1"/>
  <c r="O339" i="1"/>
  <c r="L340" i="1"/>
  <c r="M340" i="1"/>
  <c r="O340" i="1"/>
  <c r="L341" i="1"/>
  <c r="M341" i="1"/>
  <c r="O341" i="1"/>
  <c r="L342" i="1"/>
  <c r="M342" i="1"/>
  <c r="O342" i="1"/>
  <c r="L343" i="1"/>
  <c r="M343" i="1"/>
  <c r="O343" i="1"/>
  <c r="L344" i="1"/>
  <c r="M344" i="1"/>
  <c r="O344" i="1"/>
  <c r="L345" i="1"/>
  <c r="M345" i="1"/>
  <c r="O345" i="1"/>
  <c r="L346" i="1"/>
  <c r="M346" i="1"/>
  <c r="O346" i="1"/>
  <c r="L347" i="1"/>
  <c r="M347" i="1"/>
  <c r="O347" i="1"/>
  <c r="L348" i="1"/>
  <c r="M348" i="1"/>
  <c r="O348" i="1"/>
  <c r="L349" i="1"/>
  <c r="M349" i="1"/>
  <c r="O349" i="1"/>
  <c r="L350" i="1"/>
  <c r="M350" i="1"/>
  <c r="O350" i="1"/>
  <c r="L351" i="1"/>
  <c r="M351" i="1"/>
  <c r="O351" i="1"/>
  <c r="L352" i="1"/>
  <c r="M352" i="1"/>
  <c r="O352" i="1"/>
  <c r="L353" i="1"/>
  <c r="M353" i="1"/>
  <c r="O353" i="1"/>
  <c r="L354" i="1"/>
  <c r="M354" i="1"/>
  <c r="O354" i="1"/>
  <c r="L355" i="1"/>
  <c r="M355" i="1"/>
  <c r="O355" i="1"/>
  <c r="L356" i="1"/>
  <c r="M356" i="1"/>
  <c r="O356" i="1"/>
  <c r="L357" i="1"/>
  <c r="M357" i="1"/>
  <c r="O357" i="1"/>
  <c r="L358" i="1"/>
  <c r="M358" i="1"/>
  <c r="O358" i="1"/>
  <c r="L359" i="1"/>
  <c r="M359" i="1"/>
  <c r="O359" i="1"/>
  <c r="L360" i="1"/>
  <c r="M360" i="1"/>
  <c r="O360" i="1"/>
  <c r="L361" i="1"/>
  <c r="M361" i="1"/>
  <c r="O361" i="1"/>
  <c r="L362" i="1"/>
  <c r="M362" i="1"/>
  <c r="O362" i="1"/>
  <c r="L363" i="1"/>
  <c r="M363" i="1"/>
  <c r="O363" i="1"/>
  <c r="L364" i="1"/>
  <c r="M364" i="1"/>
  <c r="O364" i="1"/>
  <c r="L365" i="1"/>
  <c r="M365" i="1"/>
  <c r="O365" i="1"/>
  <c r="L366" i="1"/>
  <c r="M366" i="1"/>
  <c r="O366" i="1"/>
  <c r="L367" i="1"/>
  <c r="M367" i="1"/>
  <c r="O367" i="1"/>
  <c r="L368" i="1"/>
  <c r="M368" i="1"/>
  <c r="O368" i="1"/>
  <c r="L369" i="1"/>
  <c r="M369" i="1"/>
  <c r="O369" i="1"/>
  <c r="L370" i="1"/>
  <c r="M370" i="1"/>
  <c r="O370" i="1"/>
  <c r="L371" i="1"/>
  <c r="M371" i="1"/>
  <c r="O371" i="1"/>
  <c r="L372" i="1"/>
  <c r="M372" i="1"/>
  <c r="O372" i="1"/>
  <c r="L373" i="1"/>
  <c r="M373" i="1"/>
  <c r="O373" i="1"/>
  <c r="L374" i="1"/>
  <c r="M374" i="1"/>
  <c r="O374" i="1"/>
  <c r="L375" i="1"/>
  <c r="M375" i="1"/>
  <c r="O375" i="1"/>
  <c r="L376" i="1"/>
  <c r="M376" i="1"/>
  <c r="O376" i="1"/>
  <c r="L377" i="1"/>
  <c r="M377" i="1"/>
  <c r="O377" i="1"/>
  <c r="L378" i="1"/>
  <c r="M378" i="1"/>
  <c r="O378" i="1"/>
  <c r="L379" i="1"/>
  <c r="M379" i="1"/>
  <c r="O379" i="1"/>
  <c r="L380" i="1"/>
  <c r="M380" i="1"/>
  <c r="M18" i="1"/>
  <c r="G20" i="1"/>
  <c r="C21" i="1"/>
  <c r="D21" i="1"/>
  <c r="E21" i="1"/>
  <c r="B21" i="1"/>
  <c r="F10" i="1"/>
  <c r="F21" i="1"/>
  <c r="G21" i="1"/>
  <c r="C22" i="1"/>
  <c r="D22" i="1"/>
  <c r="E22" i="1"/>
  <c r="B22" i="1"/>
  <c r="F22" i="1"/>
  <c r="G22" i="1"/>
  <c r="C23" i="1"/>
  <c r="D23" i="1"/>
  <c r="E23" i="1"/>
  <c r="B23" i="1"/>
  <c r="F23" i="1"/>
  <c r="G23" i="1"/>
  <c r="C24" i="1"/>
  <c r="D24" i="1"/>
  <c r="E24" i="1"/>
  <c r="B24" i="1"/>
  <c r="F24" i="1"/>
  <c r="G24" i="1"/>
  <c r="C25" i="1"/>
  <c r="D25" i="1"/>
  <c r="E25" i="1"/>
  <c r="B25" i="1"/>
  <c r="F25" i="1"/>
  <c r="G25" i="1"/>
  <c r="C26" i="1"/>
  <c r="D26" i="1"/>
  <c r="E26" i="1"/>
  <c r="B26" i="1"/>
  <c r="F11" i="1"/>
  <c r="F26" i="1"/>
  <c r="G26" i="1"/>
  <c r="C27" i="1"/>
  <c r="D27" i="1"/>
  <c r="E27" i="1"/>
  <c r="B27" i="1"/>
  <c r="F27" i="1"/>
  <c r="G27" i="1"/>
  <c r="C28" i="1"/>
  <c r="D28" i="1"/>
  <c r="E28" i="1"/>
  <c r="B28" i="1"/>
  <c r="F28" i="1"/>
  <c r="G28" i="1"/>
  <c r="C29" i="1"/>
  <c r="D29" i="1"/>
  <c r="E29" i="1"/>
  <c r="B29" i="1"/>
  <c r="F29" i="1"/>
  <c r="G29" i="1"/>
  <c r="C30" i="1"/>
  <c r="D30" i="1"/>
  <c r="E30" i="1"/>
  <c r="B30" i="1"/>
  <c r="F30" i="1"/>
  <c r="G30" i="1"/>
  <c r="C31" i="1"/>
  <c r="D31" i="1"/>
  <c r="E31" i="1"/>
  <c r="B31" i="1"/>
  <c r="F31" i="1"/>
  <c r="G31" i="1"/>
  <c r="C32" i="1"/>
  <c r="D32" i="1"/>
  <c r="E32" i="1"/>
  <c r="B32" i="1"/>
  <c r="F32" i="1"/>
  <c r="G32" i="1"/>
  <c r="C33" i="1"/>
  <c r="D33" i="1"/>
  <c r="E33" i="1"/>
  <c r="B33" i="1"/>
  <c r="F33" i="1"/>
  <c r="G33" i="1"/>
  <c r="C34" i="1"/>
  <c r="D34" i="1"/>
  <c r="E34" i="1"/>
  <c r="B34" i="1"/>
  <c r="F34" i="1"/>
  <c r="G34" i="1"/>
  <c r="C35" i="1"/>
  <c r="D35" i="1"/>
  <c r="E35" i="1"/>
  <c r="B35" i="1"/>
  <c r="F35" i="1"/>
  <c r="G35" i="1"/>
  <c r="C36" i="1"/>
  <c r="D36" i="1"/>
  <c r="E36" i="1"/>
  <c r="B36" i="1"/>
  <c r="F36" i="1"/>
  <c r="G36" i="1"/>
  <c r="C37" i="1"/>
  <c r="D37" i="1"/>
  <c r="E37" i="1"/>
  <c r="B37" i="1"/>
  <c r="F37" i="1"/>
  <c r="G37" i="1"/>
  <c r="C38" i="1"/>
  <c r="D38" i="1"/>
  <c r="E38" i="1"/>
  <c r="B38" i="1"/>
  <c r="F38" i="1"/>
  <c r="G38" i="1"/>
  <c r="C39" i="1"/>
  <c r="D39" i="1"/>
  <c r="E39" i="1"/>
  <c r="B39" i="1"/>
  <c r="F39" i="1"/>
  <c r="G39" i="1"/>
  <c r="C40" i="1"/>
  <c r="D40" i="1"/>
  <c r="E40" i="1"/>
  <c r="B40" i="1"/>
  <c r="F40" i="1"/>
  <c r="G40" i="1"/>
  <c r="C41" i="1"/>
  <c r="D41" i="1"/>
  <c r="E41" i="1"/>
  <c r="B41" i="1"/>
  <c r="F41" i="1"/>
  <c r="G41" i="1"/>
  <c r="C42" i="1"/>
  <c r="D42" i="1"/>
  <c r="E42" i="1"/>
  <c r="B42" i="1"/>
  <c r="F42" i="1"/>
  <c r="G42" i="1"/>
  <c r="C43" i="1"/>
  <c r="D43" i="1"/>
  <c r="E43" i="1"/>
  <c r="B43" i="1"/>
  <c r="F43" i="1"/>
  <c r="G43" i="1"/>
  <c r="C44" i="1"/>
  <c r="D44" i="1"/>
  <c r="E44" i="1"/>
  <c r="B44" i="1"/>
  <c r="F44" i="1"/>
  <c r="G44" i="1"/>
  <c r="C45" i="1"/>
  <c r="D45" i="1"/>
  <c r="E45" i="1"/>
  <c r="B45" i="1"/>
  <c r="F45" i="1"/>
  <c r="G45" i="1"/>
  <c r="C46" i="1"/>
  <c r="D46" i="1"/>
  <c r="E46" i="1"/>
  <c r="B46" i="1"/>
  <c r="F46" i="1"/>
  <c r="G46" i="1"/>
  <c r="C47" i="1"/>
  <c r="D47" i="1"/>
  <c r="E47" i="1"/>
  <c r="B47" i="1"/>
  <c r="F47" i="1"/>
  <c r="G47" i="1"/>
  <c r="C48" i="1"/>
  <c r="D48" i="1"/>
  <c r="E48" i="1"/>
  <c r="B48" i="1"/>
  <c r="F48" i="1"/>
  <c r="G48" i="1"/>
  <c r="C49" i="1"/>
  <c r="D49" i="1"/>
  <c r="E49" i="1"/>
  <c r="B49" i="1"/>
  <c r="F49" i="1"/>
  <c r="G49" i="1"/>
  <c r="C50" i="1"/>
  <c r="D50" i="1"/>
  <c r="E50" i="1"/>
  <c r="B50" i="1"/>
  <c r="F50" i="1"/>
  <c r="G50" i="1"/>
  <c r="C51" i="1"/>
  <c r="D51" i="1"/>
  <c r="E51" i="1"/>
  <c r="B51" i="1"/>
  <c r="F51" i="1"/>
  <c r="G51" i="1"/>
  <c r="C52" i="1"/>
  <c r="D52" i="1"/>
  <c r="E52" i="1"/>
  <c r="B52" i="1"/>
  <c r="F52" i="1"/>
  <c r="G52" i="1"/>
  <c r="C53" i="1"/>
  <c r="D53" i="1"/>
  <c r="E53" i="1"/>
  <c r="B53" i="1"/>
  <c r="F53" i="1"/>
  <c r="G53" i="1"/>
  <c r="C54" i="1"/>
  <c r="D54" i="1"/>
  <c r="E54" i="1"/>
  <c r="B54" i="1"/>
  <c r="F54" i="1"/>
  <c r="G54" i="1"/>
  <c r="C55" i="1"/>
  <c r="D55" i="1"/>
  <c r="E55" i="1"/>
  <c r="B55" i="1"/>
  <c r="F55" i="1"/>
  <c r="G55" i="1"/>
  <c r="C56" i="1"/>
  <c r="D56" i="1"/>
  <c r="E56" i="1"/>
  <c r="B56" i="1"/>
  <c r="F56" i="1"/>
  <c r="G56" i="1"/>
  <c r="C57" i="1"/>
  <c r="D57" i="1"/>
  <c r="E57" i="1"/>
  <c r="B57" i="1"/>
  <c r="F57" i="1"/>
  <c r="G57" i="1"/>
  <c r="C58" i="1"/>
  <c r="D58" i="1"/>
  <c r="E58" i="1"/>
  <c r="B58" i="1"/>
  <c r="F58" i="1"/>
  <c r="G58" i="1"/>
  <c r="C59" i="1"/>
  <c r="D59" i="1"/>
  <c r="E59" i="1"/>
  <c r="B59" i="1"/>
  <c r="F59" i="1"/>
  <c r="G59" i="1"/>
  <c r="C60" i="1"/>
  <c r="D60" i="1"/>
  <c r="E60" i="1"/>
  <c r="B60" i="1"/>
  <c r="F60" i="1"/>
  <c r="G60" i="1"/>
  <c r="C61" i="1"/>
  <c r="D61" i="1"/>
  <c r="E61" i="1"/>
  <c r="B61" i="1"/>
  <c r="F61" i="1"/>
  <c r="G61" i="1"/>
  <c r="C62" i="1"/>
  <c r="D62" i="1"/>
  <c r="E62" i="1"/>
  <c r="B62" i="1"/>
  <c r="F62" i="1"/>
  <c r="G62" i="1"/>
  <c r="C63" i="1"/>
  <c r="D63" i="1"/>
  <c r="E63" i="1"/>
  <c r="B63" i="1"/>
  <c r="F63" i="1"/>
  <c r="G63" i="1"/>
  <c r="C64" i="1"/>
  <c r="D64" i="1"/>
  <c r="E64" i="1"/>
  <c r="B64" i="1"/>
  <c r="F64" i="1"/>
  <c r="G64" i="1"/>
  <c r="C65" i="1"/>
  <c r="D65" i="1"/>
  <c r="E65" i="1"/>
  <c r="B65" i="1"/>
  <c r="F65" i="1"/>
  <c r="G65" i="1"/>
  <c r="C66" i="1"/>
  <c r="D66" i="1"/>
  <c r="E66" i="1"/>
  <c r="B66" i="1"/>
  <c r="F66" i="1"/>
  <c r="G66" i="1"/>
  <c r="C67" i="1"/>
  <c r="D67" i="1"/>
  <c r="E67" i="1"/>
  <c r="B67" i="1"/>
  <c r="F67" i="1"/>
  <c r="G67" i="1"/>
  <c r="C68" i="1"/>
  <c r="D68" i="1"/>
  <c r="E68" i="1"/>
  <c r="B68" i="1"/>
  <c r="F68" i="1"/>
  <c r="G68" i="1"/>
  <c r="C69" i="1"/>
  <c r="D69" i="1"/>
  <c r="E69" i="1"/>
  <c r="B69" i="1"/>
  <c r="F69" i="1"/>
  <c r="G69" i="1"/>
  <c r="C70" i="1"/>
  <c r="D70" i="1"/>
  <c r="E70" i="1"/>
  <c r="B70" i="1"/>
  <c r="F70" i="1"/>
  <c r="G70" i="1"/>
  <c r="C71" i="1"/>
  <c r="D71" i="1"/>
  <c r="E71" i="1"/>
  <c r="B71" i="1"/>
  <c r="F71" i="1"/>
  <c r="G71" i="1"/>
  <c r="C72" i="1"/>
  <c r="D72" i="1"/>
  <c r="E72" i="1"/>
  <c r="B72" i="1"/>
  <c r="F72" i="1"/>
  <c r="G72" i="1"/>
  <c r="C73" i="1"/>
  <c r="D73" i="1"/>
  <c r="E73" i="1"/>
  <c r="B73" i="1"/>
  <c r="F73" i="1"/>
  <c r="G73" i="1"/>
  <c r="C74" i="1"/>
  <c r="D74" i="1"/>
  <c r="E74" i="1"/>
  <c r="B74" i="1"/>
  <c r="F74" i="1"/>
  <c r="G74" i="1"/>
  <c r="C75" i="1"/>
  <c r="D75" i="1"/>
  <c r="E75" i="1"/>
  <c r="B75" i="1"/>
  <c r="F75" i="1"/>
  <c r="G75" i="1"/>
  <c r="C76" i="1"/>
  <c r="D76" i="1"/>
  <c r="E76" i="1"/>
  <c r="B76" i="1"/>
  <c r="F76" i="1"/>
  <c r="G76" i="1"/>
  <c r="C77" i="1"/>
  <c r="D77" i="1"/>
  <c r="E77" i="1"/>
  <c r="B77" i="1"/>
  <c r="F77" i="1"/>
  <c r="G77" i="1"/>
  <c r="C78" i="1"/>
  <c r="D78" i="1"/>
  <c r="E78" i="1"/>
  <c r="B78" i="1"/>
  <c r="F78" i="1"/>
  <c r="G78" i="1"/>
  <c r="C79" i="1"/>
  <c r="D79" i="1"/>
  <c r="E79" i="1"/>
  <c r="B79" i="1"/>
  <c r="F79" i="1"/>
  <c r="G79" i="1"/>
  <c r="C80" i="1"/>
  <c r="D80" i="1"/>
  <c r="E80" i="1"/>
  <c r="B80" i="1"/>
  <c r="F80" i="1"/>
  <c r="G80" i="1"/>
  <c r="C81" i="1"/>
  <c r="D81" i="1"/>
  <c r="E81" i="1"/>
  <c r="B81" i="1"/>
  <c r="F81" i="1"/>
  <c r="G81" i="1"/>
  <c r="C82" i="1"/>
  <c r="D82" i="1"/>
  <c r="E82" i="1"/>
  <c r="B82" i="1"/>
  <c r="F82" i="1"/>
  <c r="G82" i="1"/>
  <c r="C83" i="1"/>
  <c r="D83" i="1"/>
  <c r="E83" i="1"/>
  <c r="B83" i="1"/>
  <c r="F83" i="1"/>
  <c r="G83" i="1"/>
  <c r="C84" i="1"/>
  <c r="D84" i="1"/>
  <c r="E84" i="1"/>
  <c r="B84" i="1"/>
  <c r="F84" i="1"/>
  <c r="G84" i="1"/>
  <c r="C85" i="1"/>
  <c r="D85" i="1"/>
  <c r="E85" i="1"/>
  <c r="B85" i="1"/>
  <c r="F85" i="1"/>
  <c r="G85" i="1"/>
  <c r="C86" i="1"/>
  <c r="D86" i="1"/>
  <c r="E86" i="1"/>
  <c r="B86" i="1"/>
  <c r="F86" i="1"/>
  <c r="G86" i="1"/>
  <c r="C87" i="1"/>
  <c r="D87" i="1"/>
  <c r="E87" i="1"/>
  <c r="B87" i="1"/>
  <c r="F87" i="1"/>
  <c r="G87" i="1"/>
  <c r="C88" i="1"/>
  <c r="D88" i="1"/>
  <c r="E88" i="1"/>
  <c r="B88" i="1"/>
  <c r="F88" i="1"/>
  <c r="G88" i="1"/>
  <c r="C89" i="1"/>
  <c r="D89" i="1"/>
  <c r="E89" i="1"/>
  <c r="B89" i="1"/>
  <c r="F89" i="1"/>
  <c r="G89" i="1"/>
  <c r="C90" i="1"/>
  <c r="D90" i="1"/>
  <c r="E90" i="1"/>
  <c r="B90" i="1"/>
  <c r="F90" i="1"/>
  <c r="G90" i="1"/>
  <c r="C91" i="1"/>
  <c r="D91" i="1"/>
  <c r="E91" i="1"/>
  <c r="B91" i="1"/>
  <c r="F91" i="1"/>
  <c r="G91" i="1"/>
  <c r="C92" i="1"/>
  <c r="D92" i="1"/>
  <c r="E92" i="1"/>
  <c r="B92" i="1"/>
  <c r="F92" i="1"/>
  <c r="G92" i="1"/>
  <c r="C93" i="1"/>
  <c r="D93" i="1"/>
  <c r="E93" i="1"/>
  <c r="B93" i="1"/>
  <c r="F93" i="1"/>
  <c r="G93" i="1"/>
  <c r="C94" i="1"/>
  <c r="D94" i="1"/>
  <c r="E94" i="1"/>
  <c r="B94" i="1"/>
  <c r="F94" i="1"/>
  <c r="G94" i="1"/>
  <c r="C95" i="1"/>
  <c r="D95" i="1"/>
  <c r="E95" i="1"/>
  <c r="B95" i="1"/>
  <c r="F95" i="1"/>
  <c r="G95" i="1"/>
  <c r="C96" i="1"/>
  <c r="D96" i="1"/>
  <c r="E96" i="1"/>
  <c r="B96" i="1"/>
  <c r="F96" i="1"/>
  <c r="G96" i="1"/>
  <c r="C97" i="1"/>
  <c r="D97" i="1"/>
  <c r="E97" i="1"/>
  <c r="B97" i="1"/>
  <c r="F97" i="1"/>
  <c r="G97" i="1"/>
  <c r="C98" i="1"/>
  <c r="D98" i="1"/>
  <c r="E98" i="1"/>
  <c r="B98" i="1"/>
  <c r="F98" i="1"/>
  <c r="G98" i="1"/>
  <c r="C99" i="1"/>
  <c r="D99" i="1"/>
  <c r="E99" i="1"/>
  <c r="B99" i="1"/>
  <c r="F99" i="1"/>
  <c r="G99" i="1"/>
  <c r="C100" i="1"/>
  <c r="D100" i="1"/>
  <c r="E100" i="1"/>
  <c r="B100" i="1"/>
  <c r="F100" i="1"/>
  <c r="G100" i="1"/>
  <c r="C101" i="1"/>
  <c r="D101" i="1"/>
  <c r="E101" i="1"/>
  <c r="B101" i="1"/>
  <c r="F101" i="1"/>
  <c r="G101" i="1"/>
  <c r="C102" i="1"/>
  <c r="D102" i="1"/>
  <c r="E102" i="1"/>
  <c r="B102" i="1"/>
  <c r="F102" i="1"/>
  <c r="G102" i="1"/>
  <c r="C103" i="1"/>
  <c r="D103" i="1"/>
  <c r="E103" i="1"/>
  <c r="B103" i="1"/>
  <c r="F103" i="1"/>
  <c r="G103" i="1"/>
  <c r="C104" i="1"/>
  <c r="D104" i="1"/>
  <c r="E104" i="1"/>
  <c r="B104" i="1"/>
  <c r="F104" i="1"/>
  <c r="G104" i="1"/>
  <c r="C105" i="1"/>
  <c r="D105" i="1"/>
  <c r="E105" i="1"/>
  <c r="B105" i="1"/>
  <c r="F105" i="1"/>
  <c r="G105" i="1"/>
  <c r="C106" i="1"/>
  <c r="D106" i="1"/>
  <c r="E106" i="1"/>
  <c r="B106" i="1"/>
  <c r="F106" i="1"/>
  <c r="G106" i="1"/>
  <c r="C107" i="1"/>
  <c r="D107" i="1"/>
  <c r="E107" i="1"/>
  <c r="B107" i="1"/>
  <c r="F107" i="1"/>
  <c r="G107" i="1"/>
  <c r="C108" i="1"/>
  <c r="D108" i="1"/>
  <c r="E108" i="1"/>
  <c r="B108" i="1"/>
  <c r="F108" i="1"/>
  <c r="G108" i="1"/>
  <c r="C109" i="1"/>
  <c r="D109" i="1"/>
  <c r="E109" i="1"/>
  <c r="B109" i="1"/>
  <c r="F109" i="1"/>
  <c r="G109" i="1"/>
  <c r="C110" i="1"/>
  <c r="D110" i="1"/>
  <c r="E110" i="1"/>
  <c r="B110" i="1"/>
  <c r="F110" i="1"/>
  <c r="G110" i="1"/>
  <c r="C111" i="1"/>
  <c r="D111" i="1"/>
  <c r="E111" i="1"/>
  <c r="B111" i="1"/>
  <c r="F111" i="1"/>
  <c r="G111" i="1"/>
  <c r="C112" i="1"/>
  <c r="D112" i="1"/>
  <c r="E112" i="1"/>
  <c r="B112" i="1"/>
  <c r="F112" i="1"/>
  <c r="G112" i="1"/>
  <c r="C113" i="1"/>
  <c r="D113" i="1"/>
  <c r="E113" i="1"/>
  <c r="B113" i="1"/>
  <c r="F113" i="1"/>
  <c r="G113" i="1"/>
  <c r="C114" i="1"/>
  <c r="D114" i="1"/>
  <c r="E114" i="1"/>
  <c r="B114" i="1"/>
  <c r="F114" i="1"/>
  <c r="G114" i="1"/>
  <c r="C115" i="1"/>
  <c r="D115" i="1"/>
  <c r="E115" i="1"/>
  <c r="B115" i="1"/>
  <c r="F115" i="1"/>
  <c r="G115" i="1"/>
  <c r="C116" i="1"/>
  <c r="D116" i="1"/>
  <c r="E116" i="1"/>
  <c r="B116" i="1"/>
  <c r="F116" i="1"/>
  <c r="G116" i="1"/>
  <c r="C117" i="1"/>
  <c r="D117" i="1"/>
  <c r="E117" i="1"/>
  <c r="B117" i="1"/>
  <c r="F117" i="1"/>
  <c r="G117" i="1"/>
  <c r="C118" i="1"/>
  <c r="D118" i="1"/>
  <c r="E118" i="1"/>
  <c r="B118" i="1"/>
  <c r="F118" i="1"/>
  <c r="G118" i="1"/>
  <c r="C119" i="1"/>
  <c r="D119" i="1"/>
  <c r="E119" i="1"/>
  <c r="B119" i="1"/>
  <c r="F119" i="1"/>
  <c r="G119" i="1"/>
  <c r="C120" i="1"/>
  <c r="D120" i="1"/>
  <c r="E120" i="1"/>
  <c r="B120" i="1"/>
  <c r="F120" i="1"/>
  <c r="G120" i="1"/>
  <c r="C121" i="1"/>
  <c r="D121" i="1"/>
  <c r="E121" i="1"/>
  <c r="B121" i="1"/>
  <c r="F121" i="1"/>
  <c r="G121" i="1"/>
  <c r="C122" i="1"/>
  <c r="D122" i="1"/>
  <c r="E122" i="1"/>
  <c r="B122" i="1"/>
  <c r="F122" i="1"/>
  <c r="G122" i="1"/>
  <c r="C123" i="1"/>
  <c r="D123" i="1"/>
  <c r="E123" i="1"/>
  <c r="B123" i="1"/>
  <c r="F123" i="1"/>
  <c r="G123" i="1"/>
  <c r="C124" i="1"/>
  <c r="D124" i="1"/>
  <c r="E124" i="1"/>
  <c r="B124" i="1"/>
  <c r="F124" i="1"/>
  <c r="G124" i="1"/>
  <c r="C125" i="1"/>
  <c r="D125" i="1"/>
  <c r="E125" i="1"/>
  <c r="B125" i="1"/>
  <c r="F125" i="1"/>
  <c r="G125" i="1"/>
  <c r="C126" i="1"/>
  <c r="D126" i="1"/>
  <c r="E126" i="1"/>
  <c r="B126" i="1"/>
  <c r="F126" i="1"/>
  <c r="G126" i="1"/>
  <c r="C127" i="1"/>
  <c r="D127" i="1"/>
  <c r="E127" i="1"/>
  <c r="B127" i="1"/>
  <c r="F127" i="1"/>
  <c r="G127" i="1"/>
  <c r="C128" i="1"/>
  <c r="D128" i="1"/>
  <c r="E128" i="1"/>
  <c r="B128" i="1"/>
  <c r="F128" i="1"/>
  <c r="G128" i="1"/>
  <c r="C129" i="1"/>
  <c r="D129" i="1"/>
  <c r="E129" i="1"/>
  <c r="B129" i="1"/>
  <c r="F129" i="1"/>
  <c r="G129" i="1"/>
  <c r="C130" i="1"/>
  <c r="D130" i="1"/>
  <c r="E130" i="1"/>
  <c r="B130" i="1"/>
  <c r="F130" i="1"/>
  <c r="G130" i="1"/>
  <c r="C131" i="1"/>
  <c r="D131" i="1"/>
  <c r="E131" i="1"/>
  <c r="B131" i="1"/>
  <c r="F131" i="1"/>
  <c r="G131" i="1"/>
  <c r="C132" i="1"/>
  <c r="D132" i="1"/>
  <c r="E132" i="1"/>
  <c r="B132" i="1"/>
  <c r="F132" i="1"/>
  <c r="G132" i="1"/>
  <c r="C133" i="1"/>
  <c r="D133" i="1"/>
  <c r="E133" i="1"/>
  <c r="B133" i="1"/>
  <c r="F133" i="1"/>
  <c r="G133" i="1"/>
  <c r="C134" i="1"/>
  <c r="D134" i="1"/>
  <c r="E134" i="1"/>
  <c r="B134" i="1"/>
  <c r="F134" i="1"/>
  <c r="G134" i="1"/>
  <c r="C135" i="1"/>
  <c r="D135" i="1"/>
  <c r="E135" i="1"/>
  <c r="B135" i="1"/>
  <c r="F135" i="1"/>
  <c r="G135" i="1"/>
  <c r="C136" i="1"/>
  <c r="D136" i="1"/>
  <c r="E136" i="1"/>
  <c r="B136" i="1"/>
  <c r="F136" i="1"/>
  <c r="G136" i="1"/>
  <c r="C137" i="1"/>
  <c r="D137" i="1"/>
  <c r="E137" i="1"/>
  <c r="B137" i="1"/>
  <c r="F137" i="1"/>
  <c r="G137" i="1"/>
  <c r="C138" i="1"/>
  <c r="D138" i="1"/>
  <c r="E138" i="1"/>
  <c r="B138" i="1"/>
  <c r="F138" i="1"/>
  <c r="G138" i="1"/>
  <c r="C139" i="1"/>
  <c r="D139" i="1"/>
  <c r="E139" i="1"/>
  <c r="B139" i="1"/>
  <c r="F139" i="1"/>
  <c r="G139" i="1"/>
  <c r="C140" i="1"/>
  <c r="D140" i="1"/>
  <c r="E140" i="1"/>
  <c r="B140" i="1"/>
  <c r="F140" i="1"/>
  <c r="G140" i="1"/>
  <c r="C141" i="1"/>
  <c r="D141" i="1"/>
  <c r="E141" i="1"/>
  <c r="B141" i="1"/>
  <c r="F141" i="1"/>
  <c r="G141" i="1"/>
  <c r="C142" i="1"/>
  <c r="D142" i="1"/>
  <c r="E142" i="1"/>
  <c r="B142" i="1"/>
  <c r="F142" i="1"/>
  <c r="G142" i="1"/>
  <c r="C143" i="1"/>
  <c r="D143" i="1"/>
  <c r="E143" i="1"/>
  <c r="B143" i="1"/>
  <c r="F143" i="1"/>
  <c r="G143" i="1"/>
  <c r="C144" i="1"/>
  <c r="D144" i="1"/>
  <c r="E144" i="1"/>
  <c r="B144" i="1"/>
  <c r="F144" i="1"/>
  <c r="G144" i="1"/>
  <c r="C145" i="1"/>
  <c r="D145" i="1"/>
  <c r="E145" i="1"/>
  <c r="B145" i="1"/>
  <c r="F145" i="1"/>
  <c r="G145" i="1"/>
  <c r="C146" i="1"/>
  <c r="D146" i="1"/>
  <c r="E146" i="1"/>
  <c r="B146" i="1"/>
  <c r="F146" i="1"/>
  <c r="G146" i="1"/>
  <c r="C147" i="1"/>
  <c r="D147" i="1"/>
  <c r="E147" i="1"/>
  <c r="B147" i="1"/>
  <c r="F147" i="1"/>
  <c r="G147" i="1"/>
  <c r="C148" i="1"/>
  <c r="D148" i="1"/>
  <c r="E148" i="1"/>
  <c r="B148" i="1"/>
  <c r="F148" i="1"/>
  <c r="G148" i="1"/>
  <c r="C149" i="1"/>
  <c r="D149" i="1"/>
  <c r="E149" i="1"/>
  <c r="B149" i="1"/>
  <c r="F149" i="1"/>
  <c r="G149" i="1"/>
  <c r="C150" i="1"/>
  <c r="D150" i="1"/>
  <c r="E150" i="1"/>
  <c r="B150" i="1"/>
  <c r="F150" i="1"/>
  <c r="G150" i="1"/>
  <c r="C151" i="1"/>
  <c r="D151" i="1"/>
  <c r="E151" i="1"/>
  <c r="B151" i="1"/>
  <c r="F151" i="1"/>
  <c r="G151" i="1"/>
  <c r="C152" i="1"/>
  <c r="D152" i="1"/>
  <c r="E152" i="1"/>
  <c r="B152" i="1"/>
  <c r="F152" i="1"/>
  <c r="G152" i="1"/>
  <c r="C153" i="1"/>
  <c r="D153" i="1"/>
  <c r="E153" i="1"/>
  <c r="B153" i="1"/>
  <c r="F153" i="1"/>
  <c r="G153" i="1"/>
  <c r="C154" i="1"/>
  <c r="D154" i="1"/>
  <c r="E154" i="1"/>
  <c r="B154" i="1"/>
  <c r="F154" i="1"/>
  <c r="G154" i="1"/>
  <c r="C155" i="1"/>
  <c r="D155" i="1"/>
  <c r="E155" i="1"/>
  <c r="B155" i="1"/>
  <c r="F155" i="1"/>
  <c r="G155" i="1"/>
  <c r="C156" i="1"/>
  <c r="D156" i="1"/>
  <c r="E156" i="1"/>
  <c r="B156" i="1"/>
  <c r="F156" i="1"/>
  <c r="G156" i="1"/>
  <c r="C157" i="1"/>
  <c r="D157" i="1"/>
  <c r="E157" i="1"/>
  <c r="B157" i="1"/>
  <c r="F157" i="1"/>
  <c r="G157" i="1"/>
  <c r="C158" i="1"/>
  <c r="D158" i="1"/>
  <c r="E158" i="1"/>
  <c r="B158" i="1"/>
  <c r="F158" i="1"/>
  <c r="G158" i="1"/>
  <c r="C159" i="1"/>
  <c r="D159" i="1"/>
  <c r="E159" i="1"/>
  <c r="B159" i="1"/>
  <c r="F159" i="1"/>
  <c r="G159" i="1"/>
  <c r="C160" i="1"/>
  <c r="D160" i="1"/>
  <c r="E160" i="1"/>
  <c r="B160" i="1"/>
  <c r="F160" i="1"/>
  <c r="G160" i="1"/>
  <c r="C161" i="1"/>
  <c r="D161" i="1"/>
  <c r="E161" i="1"/>
  <c r="B161" i="1"/>
  <c r="F161" i="1"/>
  <c r="G161" i="1"/>
  <c r="C162" i="1"/>
  <c r="D162" i="1"/>
  <c r="E162" i="1"/>
  <c r="B162" i="1"/>
  <c r="F162" i="1"/>
  <c r="G162" i="1"/>
  <c r="C163" i="1"/>
  <c r="D163" i="1"/>
  <c r="E163" i="1"/>
  <c r="B163" i="1"/>
  <c r="F163" i="1"/>
  <c r="G163" i="1"/>
  <c r="C164" i="1"/>
  <c r="D164" i="1"/>
  <c r="E164" i="1"/>
  <c r="B164" i="1"/>
  <c r="F164" i="1"/>
  <c r="G164" i="1"/>
  <c r="C165" i="1"/>
  <c r="D165" i="1"/>
  <c r="E165" i="1"/>
  <c r="B165" i="1"/>
  <c r="F165" i="1"/>
  <c r="G165" i="1"/>
  <c r="C166" i="1"/>
  <c r="D166" i="1"/>
  <c r="E166" i="1"/>
  <c r="B166" i="1"/>
  <c r="F166" i="1"/>
  <c r="G166" i="1"/>
  <c r="C167" i="1"/>
  <c r="D167" i="1"/>
  <c r="E167" i="1"/>
  <c r="B167" i="1"/>
  <c r="F167" i="1"/>
  <c r="G167" i="1"/>
  <c r="C168" i="1"/>
  <c r="D168" i="1"/>
  <c r="E168" i="1"/>
  <c r="B168" i="1"/>
  <c r="F168" i="1"/>
  <c r="G168" i="1"/>
  <c r="C169" i="1"/>
  <c r="D169" i="1"/>
  <c r="E169" i="1"/>
  <c r="B169" i="1"/>
  <c r="F169" i="1"/>
  <c r="G169" i="1"/>
  <c r="C170" i="1"/>
  <c r="D170" i="1"/>
  <c r="E170" i="1"/>
  <c r="B170" i="1"/>
  <c r="F170" i="1"/>
  <c r="G170" i="1"/>
  <c r="C171" i="1"/>
  <c r="D171" i="1"/>
  <c r="E171" i="1"/>
  <c r="B171" i="1"/>
  <c r="F171" i="1"/>
  <c r="G171" i="1"/>
  <c r="C172" i="1"/>
  <c r="D172" i="1"/>
  <c r="E172" i="1"/>
  <c r="B172" i="1"/>
  <c r="F172" i="1"/>
  <c r="G172" i="1"/>
  <c r="C173" i="1"/>
  <c r="D173" i="1"/>
  <c r="E173" i="1"/>
  <c r="B173" i="1"/>
  <c r="F173" i="1"/>
  <c r="G173" i="1"/>
  <c r="C174" i="1"/>
  <c r="D174" i="1"/>
  <c r="E174" i="1"/>
  <c r="B174" i="1"/>
  <c r="F174" i="1"/>
  <c r="G174" i="1"/>
  <c r="C175" i="1"/>
  <c r="D175" i="1"/>
  <c r="E175" i="1"/>
  <c r="B175" i="1"/>
  <c r="F175" i="1"/>
  <c r="G175" i="1"/>
  <c r="C176" i="1"/>
  <c r="D176" i="1"/>
  <c r="E176" i="1"/>
  <c r="B176" i="1"/>
  <c r="F176" i="1"/>
  <c r="G176" i="1"/>
  <c r="C177" i="1"/>
  <c r="D177" i="1"/>
  <c r="E177" i="1"/>
  <c r="B177" i="1"/>
  <c r="F177" i="1"/>
  <c r="G177" i="1"/>
  <c r="C178" i="1"/>
  <c r="D178" i="1"/>
  <c r="E178" i="1"/>
  <c r="B178" i="1"/>
  <c r="F178" i="1"/>
  <c r="G178" i="1"/>
  <c r="C179" i="1"/>
  <c r="D179" i="1"/>
  <c r="E179" i="1"/>
  <c r="B179" i="1"/>
  <c r="F179" i="1"/>
  <c r="G179" i="1"/>
  <c r="C180" i="1"/>
  <c r="D180" i="1"/>
  <c r="E180" i="1"/>
  <c r="B180" i="1"/>
  <c r="F180" i="1"/>
  <c r="G180" i="1"/>
  <c r="C181" i="1"/>
  <c r="D181" i="1"/>
  <c r="E181" i="1"/>
  <c r="B181" i="1"/>
  <c r="F181" i="1"/>
  <c r="G181" i="1"/>
  <c r="C182" i="1"/>
  <c r="D182" i="1"/>
  <c r="E182" i="1"/>
  <c r="B182" i="1"/>
  <c r="F182" i="1"/>
  <c r="G182" i="1"/>
  <c r="C183" i="1"/>
  <c r="D183" i="1"/>
  <c r="E183" i="1"/>
  <c r="B183" i="1"/>
  <c r="F183" i="1"/>
  <c r="G183" i="1"/>
  <c r="C184" i="1"/>
  <c r="D184" i="1"/>
  <c r="E184" i="1"/>
  <c r="B184" i="1"/>
  <c r="F184" i="1"/>
  <c r="G184" i="1"/>
  <c r="C185" i="1"/>
  <c r="D185" i="1"/>
  <c r="E185" i="1"/>
  <c r="B185" i="1"/>
  <c r="F185" i="1"/>
  <c r="G185" i="1"/>
  <c r="C186" i="1"/>
  <c r="D186" i="1"/>
  <c r="E186" i="1"/>
  <c r="B186" i="1"/>
  <c r="F186" i="1"/>
  <c r="G186" i="1"/>
  <c r="C187" i="1"/>
  <c r="D187" i="1"/>
  <c r="E187" i="1"/>
  <c r="B187" i="1"/>
  <c r="F187" i="1"/>
  <c r="G187" i="1"/>
  <c r="C188" i="1"/>
  <c r="D188" i="1"/>
  <c r="E188" i="1"/>
  <c r="B188" i="1"/>
  <c r="F188" i="1"/>
  <c r="G188" i="1"/>
  <c r="C189" i="1"/>
  <c r="D189" i="1"/>
  <c r="E189" i="1"/>
  <c r="B189" i="1"/>
  <c r="F189" i="1"/>
  <c r="G189" i="1"/>
  <c r="C190" i="1"/>
  <c r="D190" i="1"/>
  <c r="E190" i="1"/>
  <c r="B190" i="1"/>
  <c r="F190" i="1"/>
  <c r="G190" i="1"/>
  <c r="C191" i="1"/>
  <c r="D191" i="1"/>
  <c r="E191" i="1"/>
  <c r="B191" i="1"/>
  <c r="F191" i="1"/>
  <c r="G191" i="1"/>
  <c r="C192" i="1"/>
  <c r="D192" i="1"/>
  <c r="E192" i="1"/>
  <c r="B192" i="1"/>
  <c r="F192" i="1"/>
  <c r="G192" i="1"/>
  <c r="C193" i="1"/>
  <c r="D193" i="1"/>
  <c r="G193" i="1"/>
  <c r="C194" i="1"/>
  <c r="D194" i="1"/>
  <c r="G194" i="1"/>
  <c r="C195" i="1"/>
  <c r="D195" i="1"/>
  <c r="G195" i="1"/>
  <c r="C196" i="1"/>
  <c r="D196" i="1"/>
  <c r="G196" i="1"/>
  <c r="C197" i="1"/>
  <c r="D197" i="1"/>
  <c r="G197" i="1"/>
  <c r="C198" i="1"/>
  <c r="D198" i="1"/>
  <c r="G198" i="1"/>
  <c r="C199" i="1"/>
  <c r="D199" i="1"/>
  <c r="G199" i="1"/>
  <c r="C200" i="1"/>
  <c r="D200" i="1"/>
  <c r="G200" i="1"/>
  <c r="C201" i="1"/>
  <c r="D201" i="1"/>
  <c r="G201" i="1"/>
  <c r="C202" i="1"/>
  <c r="D202" i="1"/>
  <c r="G202" i="1"/>
  <c r="C203" i="1"/>
  <c r="D203" i="1"/>
  <c r="G203" i="1"/>
  <c r="C204" i="1"/>
  <c r="D204" i="1"/>
  <c r="G204" i="1"/>
  <c r="C205" i="1"/>
  <c r="D205" i="1"/>
  <c r="G205" i="1"/>
  <c r="C206" i="1"/>
  <c r="D206" i="1"/>
  <c r="G206" i="1"/>
  <c r="C207" i="1"/>
  <c r="D207" i="1"/>
  <c r="G207" i="1"/>
  <c r="C208" i="1"/>
  <c r="D208" i="1"/>
  <c r="G208" i="1"/>
  <c r="C209" i="1"/>
  <c r="D209" i="1"/>
  <c r="G209" i="1"/>
  <c r="C210" i="1"/>
  <c r="D210" i="1"/>
  <c r="G210" i="1"/>
  <c r="C211" i="1"/>
  <c r="D211" i="1"/>
  <c r="G211" i="1"/>
  <c r="C212" i="1"/>
  <c r="D212" i="1"/>
  <c r="G212" i="1"/>
  <c r="C213" i="1"/>
  <c r="D213" i="1"/>
  <c r="G213" i="1"/>
  <c r="C214" i="1"/>
  <c r="D214" i="1"/>
  <c r="G214" i="1"/>
  <c r="C215" i="1"/>
  <c r="D215" i="1"/>
  <c r="G215" i="1"/>
  <c r="C216" i="1"/>
  <c r="D216" i="1"/>
  <c r="G216" i="1"/>
  <c r="C217" i="1"/>
  <c r="D217" i="1"/>
  <c r="G217" i="1"/>
  <c r="C218" i="1"/>
  <c r="D218" i="1"/>
  <c r="G218" i="1"/>
  <c r="C219" i="1"/>
  <c r="D219" i="1"/>
  <c r="G219" i="1"/>
  <c r="C220" i="1"/>
  <c r="D220" i="1"/>
  <c r="G220" i="1"/>
  <c r="C221" i="1"/>
  <c r="D221" i="1"/>
  <c r="G221" i="1"/>
  <c r="C222" i="1"/>
  <c r="D222" i="1"/>
  <c r="G222" i="1"/>
  <c r="C223" i="1"/>
  <c r="D223" i="1"/>
  <c r="G223" i="1"/>
  <c r="C224" i="1"/>
  <c r="D224" i="1"/>
  <c r="G224" i="1"/>
  <c r="C225" i="1"/>
  <c r="D225" i="1"/>
  <c r="G225" i="1"/>
  <c r="C226" i="1"/>
  <c r="D226" i="1"/>
  <c r="G226" i="1"/>
  <c r="C227" i="1"/>
  <c r="D227" i="1"/>
  <c r="G227" i="1"/>
  <c r="C228" i="1"/>
  <c r="D228" i="1"/>
  <c r="G228" i="1"/>
  <c r="C229" i="1"/>
  <c r="D229" i="1"/>
  <c r="G229" i="1"/>
  <c r="C230" i="1"/>
  <c r="D230" i="1"/>
  <c r="G230" i="1"/>
  <c r="C231" i="1"/>
  <c r="D231" i="1"/>
  <c r="G231" i="1"/>
  <c r="C232" i="1"/>
  <c r="D232" i="1"/>
  <c r="G232" i="1"/>
  <c r="C233" i="1"/>
  <c r="D233" i="1"/>
  <c r="G233" i="1"/>
  <c r="C234" i="1"/>
  <c r="D234" i="1"/>
  <c r="G234" i="1"/>
  <c r="C235" i="1"/>
  <c r="D235" i="1"/>
  <c r="G235" i="1"/>
  <c r="C236" i="1"/>
  <c r="D236" i="1"/>
  <c r="G236" i="1"/>
  <c r="C237" i="1"/>
  <c r="D237" i="1"/>
  <c r="G237" i="1"/>
  <c r="C238" i="1"/>
  <c r="D238" i="1"/>
  <c r="G238" i="1"/>
  <c r="C239" i="1"/>
  <c r="D239" i="1"/>
  <c r="G239" i="1"/>
  <c r="C240" i="1"/>
  <c r="D240" i="1"/>
  <c r="G240" i="1"/>
  <c r="C241" i="1"/>
  <c r="D241" i="1"/>
  <c r="G241" i="1"/>
  <c r="C242" i="1"/>
  <c r="D242" i="1"/>
  <c r="G242" i="1"/>
  <c r="C243" i="1"/>
  <c r="D243" i="1"/>
  <c r="G243" i="1"/>
  <c r="C244" i="1"/>
  <c r="D244" i="1"/>
  <c r="G244" i="1"/>
  <c r="C245" i="1"/>
  <c r="D245" i="1"/>
  <c r="G245" i="1"/>
  <c r="C246" i="1"/>
  <c r="D246" i="1"/>
  <c r="G246" i="1"/>
  <c r="C247" i="1"/>
  <c r="D247" i="1"/>
  <c r="G247" i="1"/>
  <c r="C248" i="1"/>
  <c r="D248" i="1"/>
  <c r="G248" i="1"/>
  <c r="C249" i="1"/>
  <c r="D249" i="1"/>
  <c r="G249" i="1"/>
  <c r="C250" i="1"/>
  <c r="D250" i="1"/>
  <c r="G250" i="1"/>
  <c r="C251" i="1"/>
  <c r="D251" i="1"/>
  <c r="G251" i="1"/>
  <c r="C252" i="1"/>
  <c r="D252" i="1"/>
  <c r="G252" i="1"/>
  <c r="C253" i="1"/>
  <c r="D253" i="1"/>
  <c r="G253" i="1"/>
  <c r="C254" i="1"/>
  <c r="D254" i="1"/>
  <c r="G254" i="1"/>
  <c r="C255" i="1"/>
  <c r="D255" i="1"/>
  <c r="G255" i="1"/>
  <c r="C256" i="1"/>
  <c r="D256" i="1"/>
  <c r="G256" i="1"/>
  <c r="C257" i="1"/>
  <c r="D257" i="1"/>
  <c r="G257" i="1"/>
  <c r="C258" i="1"/>
  <c r="D258" i="1"/>
  <c r="G258" i="1"/>
  <c r="C259" i="1"/>
  <c r="D259" i="1"/>
  <c r="G259" i="1"/>
  <c r="C260" i="1"/>
  <c r="D260" i="1"/>
  <c r="G260" i="1"/>
  <c r="C261" i="1"/>
  <c r="D261" i="1"/>
  <c r="G261" i="1"/>
  <c r="C262" i="1"/>
  <c r="D262" i="1"/>
  <c r="G262" i="1"/>
  <c r="C263" i="1"/>
  <c r="D263" i="1"/>
  <c r="G263" i="1"/>
  <c r="C264" i="1"/>
  <c r="D264" i="1"/>
  <c r="G264" i="1"/>
  <c r="C265" i="1"/>
  <c r="D265" i="1"/>
  <c r="G265" i="1"/>
  <c r="C266" i="1"/>
  <c r="D266" i="1"/>
  <c r="G266" i="1"/>
  <c r="C267" i="1"/>
  <c r="D267" i="1"/>
  <c r="G267" i="1"/>
  <c r="C268" i="1"/>
  <c r="D268" i="1"/>
  <c r="G268" i="1"/>
  <c r="C269" i="1"/>
  <c r="D269" i="1"/>
  <c r="G269" i="1"/>
  <c r="C270" i="1"/>
  <c r="D270" i="1"/>
  <c r="G270" i="1"/>
  <c r="C271" i="1"/>
  <c r="D271" i="1"/>
  <c r="G271" i="1"/>
  <c r="C272" i="1"/>
  <c r="D272" i="1"/>
  <c r="G272" i="1"/>
  <c r="C273" i="1"/>
  <c r="D273" i="1"/>
  <c r="G273" i="1"/>
  <c r="C274" i="1"/>
  <c r="D274" i="1"/>
  <c r="G274" i="1"/>
  <c r="C275" i="1"/>
  <c r="D275" i="1"/>
  <c r="G275" i="1"/>
  <c r="C276" i="1"/>
  <c r="D276" i="1"/>
  <c r="G276" i="1"/>
  <c r="C277" i="1"/>
  <c r="D277" i="1"/>
  <c r="G277" i="1"/>
  <c r="C278" i="1"/>
  <c r="D278" i="1"/>
  <c r="G278" i="1"/>
  <c r="C279" i="1"/>
  <c r="D279" i="1"/>
  <c r="G279" i="1"/>
  <c r="C280" i="1"/>
  <c r="D280" i="1"/>
  <c r="G280" i="1"/>
  <c r="C281" i="1"/>
  <c r="D281" i="1"/>
  <c r="G281" i="1"/>
  <c r="C282" i="1"/>
  <c r="D282" i="1"/>
  <c r="G282" i="1"/>
  <c r="C283" i="1"/>
  <c r="D283" i="1"/>
  <c r="G283" i="1"/>
  <c r="C284" i="1"/>
  <c r="D284" i="1"/>
  <c r="G284" i="1"/>
  <c r="C285" i="1"/>
  <c r="D285" i="1"/>
  <c r="G285" i="1"/>
  <c r="C286" i="1"/>
  <c r="D286" i="1"/>
  <c r="G286" i="1"/>
  <c r="C287" i="1"/>
  <c r="D287" i="1"/>
  <c r="G287" i="1"/>
  <c r="C288" i="1"/>
  <c r="D288" i="1"/>
  <c r="G288" i="1"/>
  <c r="C289" i="1"/>
  <c r="D289" i="1"/>
  <c r="G289" i="1"/>
  <c r="C290" i="1"/>
  <c r="D290" i="1"/>
  <c r="G290" i="1"/>
  <c r="C291" i="1"/>
  <c r="D291" i="1"/>
  <c r="G291" i="1"/>
  <c r="C292" i="1"/>
  <c r="D292" i="1"/>
  <c r="G292" i="1"/>
  <c r="C293" i="1"/>
  <c r="D293" i="1"/>
  <c r="G293" i="1"/>
  <c r="C294" i="1"/>
  <c r="D294" i="1"/>
  <c r="G294" i="1"/>
  <c r="C295" i="1"/>
  <c r="D295" i="1"/>
  <c r="G295" i="1"/>
  <c r="C296" i="1"/>
  <c r="D296" i="1"/>
  <c r="G296" i="1"/>
  <c r="C297" i="1"/>
  <c r="D297" i="1"/>
  <c r="G297" i="1"/>
  <c r="C298" i="1"/>
  <c r="D298" i="1"/>
  <c r="G298" i="1"/>
  <c r="C299" i="1"/>
  <c r="D299" i="1"/>
  <c r="G299" i="1"/>
  <c r="C300" i="1"/>
  <c r="D300" i="1"/>
  <c r="G300" i="1"/>
  <c r="C301" i="1"/>
  <c r="D301" i="1"/>
  <c r="G301" i="1"/>
  <c r="C302" i="1"/>
  <c r="D302" i="1"/>
  <c r="G302" i="1"/>
  <c r="C303" i="1"/>
  <c r="D303" i="1"/>
  <c r="G303" i="1"/>
  <c r="C304" i="1"/>
  <c r="D304" i="1"/>
  <c r="G304" i="1"/>
  <c r="C305" i="1"/>
  <c r="D305" i="1"/>
  <c r="G305" i="1"/>
  <c r="C306" i="1"/>
  <c r="D306" i="1"/>
  <c r="G306" i="1"/>
  <c r="C307" i="1"/>
  <c r="D307" i="1"/>
  <c r="G307" i="1"/>
  <c r="C308" i="1"/>
  <c r="D308" i="1"/>
  <c r="G308" i="1"/>
  <c r="C309" i="1"/>
  <c r="D309" i="1"/>
  <c r="G309" i="1"/>
  <c r="C310" i="1"/>
  <c r="D310" i="1"/>
  <c r="G310" i="1"/>
  <c r="C311" i="1"/>
  <c r="D311" i="1"/>
  <c r="G311" i="1"/>
  <c r="C312" i="1"/>
  <c r="D312" i="1"/>
  <c r="G312" i="1"/>
  <c r="C313" i="1"/>
  <c r="D313" i="1"/>
  <c r="G313" i="1"/>
  <c r="C314" i="1"/>
  <c r="D314" i="1"/>
  <c r="G314" i="1"/>
  <c r="C315" i="1"/>
  <c r="D315" i="1"/>
  <c r="G315" i="1"/>
  <c r="C316" i="1"/>
  <c r="D316" i="1"/>
  <c r="G316" i="1"/>
  <c r="C317" i="1"/>
  <c r="D317" i="1"/>
  <c r="G317" i="1"/>
  <c r="C318" i="1"/>
  <c r="D318" i="1"/>
  <c r="G318" i="1"/>
  <c r="C319" i="1"/>
  <c r="D319" i="1"/>
  <c r="G319" i="1"/>
  <c r="C320" i="1"/>
  <c r="D320" i="1"/>
  <c r="G320" i="1"/>
  <c r="C321" i="1"/>
  <c r="D321" i="1"/>
  <c r="G321" i="1"/>
  <c r="C322" i="1"/>
  <c r="D322" i="1"/>
  <c r="G322" i="1"/>
  <c r="C323" i="1"/>
  <c r="D323" i="1"/>
  <c r="G323" i="1"/>
  <c r="C324" i="1"/>
  <c r="D324" i="1"/>
  <c r="G324" i="1"/>
  <c r="C325" i="1"/>
  <c r="D325" i="1"/>
  <c r="G325" i="1"/>
  <c r="C326" i="1"/>
  <c r="D326" i="1"/>
  <c r="G326" i="1"/>
  <c r="C327" i="1"/>
  <c r="D327" i="1"/>
  <c r="G327" i="1"/>
  <c r="C328" i="1"/>
  <c r="D328" i="1"/>
  <c r="G328" i="1"/>
  <c r="C329" i="1"/>
  <c r="D329" i="1"/>
  <c r="G329" i="1"/>
  <c r="C330" i="1"/>
  <c r="D330" i="1"/>
  <c r="G330" i="1"/>
  <c r="C331" i="1"/>
  <c r="D331" i="1"/>
  <c r="G331" i="1"/>
  <c r="C332" i="1"/>
  <c r="D332" i="1"/>
  <c r="G332" i="1"/>
  <c r="C333" i="1"/>
  <c r="D333" i="1"/>
  <c r="G333" i="1"/>
  <c r="C334" i="1"/>
  <c r="D334" i="1"/>
  <c r="G334" i="1"/>
  <c r="C335" i="1"/>
  <c r="D335" i="1"/>
  <c r="G335" i="1"/>
  <c r="C336" i="1"/>
  <c r="D336" i="1"/>
  <c r="G336" i="1"/>
  <c r="C337" i="1"/>
  <c r="D337" i="1"/>
  <c r="G337" i="1"/>
  <c r="C338" i="1"/>
  <c r="D338" i="1"/>
  <c r="G338" i="1"/>
  <c r="C339" i="1"/>
  <c r="D339" i="1"/>
  <c r="G339" i="1"/>
  <c r="C340" i="1"/>
  <c r="D340" i="1"/>
  <c r="G340" i="1"/>
  <c r="C341" i="1"/>
  <c r="D341" i="1"/>
  <c r="G341" i="1"/>
  <c r="C342" i="1"/>
  <c r="D342" i="1"/>
  <c r="G342" i="1"/>
  <c r="C343" i="1"/>
  <c r="D343" i="1"/>
  <c r="G343" i="1"/>
  <c r="C344" i="1"/>
  <c r="D344" i="1"/>
  <c r="G344" i="1"/>
  <c r="C345" i="1"/>
  <c r="D345" i="1"/>
  <c r="G345" i="1"/>
  <c r="C346" i="1"/>
  <c r="D346" i="1"/>
  <c r="G346" i="1"/>
  <c r="C347" i="1"/>
  <c r="D347" i="1"/>
  <c r="G347" i="1"/>
  <c r="C348" i="1"/>
  <c r="D348" i="1"/>
  <c r="G348" i="1"/>
  <c r="C349" i="1"/>
  <c r="D349" i="1"/>
  <c r="G349" i="1"/>
  <c r="C350" i="1"/>
  <c r="D350" i="1"/>
  <c r="G350" i="1"/>
  <c r="C351" i="1"/>
  <c r="D351" i="1"/>
  <c r="G351" i="1"/>
  <c r="C352" i="1"/>
  <c r="D352" i="1"/>
  <c r="G352" i="1"/>
  <c r="C353" i="1"/>
  <c r="D353" i="1"/>
  <c r="G353" i="1"/>
  <c r="C354" i="1"/>
  <c r="D354" i="1"/>
  <c r="G354" i="1"/>
  <c r="C355" i="1"/>
  <c r="D355" i="1"/>
  <c r="G355" i="1"/>
  <c r="C356" i="1"/>
  <c r="D356" i="1"/>
  <c r="G356" i="1"/>
  <c r="C357" i="1"/>
  <c r="D357" i="1"/>
  <c r="G357" i="1"/>
  <c r="C358" i="1"/>
  <c r="D358" i="1"/>
  <c r="G358" i="1"/>
  <c r="C359" i="1"/>
  <c r="D359" i="1"/>
  <c r="G359" i="1"/>
  <c r="C360" i="1"/>
  <c r="D360" i="1"/>
  <c r="G360" i="1"/>
  <c r="C361" i="1"/>
  <c r="D361" i="1"/>
  <c r="G361" i="1"/>
  <c r="C362" i="1"/>
  <c r="D362" i="1"/>
  <c r="G362" i="1"/>
  <c r="C363" i="1"/>
  <c r="D363" i="1"/>
  <c r="G363" i="1"/>
  <c r="C364" i="1"/>
  <c r="D364" i="1"/>
  <c r="G364" i="1"/>
  <c r="C365" i="1"/>
  <c r="D365" i="1"/>
  <c r="G365" i="1"/>
  <c r="C366" i="1"/>
  <c r="D366" i="1"/>
  <c r="G366" i="1"/>
  <c r="C367" i="1"/>
  <c r="D367" i="1"/>
  <c r="G367" i="1"/>
  <c r="C368" i="1"/>
  <c r="D368" i="1"/>
  <c r="G368" i="1"/>
  <c r="C369" i="1"/>
  <c r="D369" i="1"/>
  <c r="G369" i="1"/>
  <c r="C370" i="1"/>
  <c r="D370" i="1"/>
  <c r="G370" i="1"/>
  <c r="C371" i="1"/>
  <c r="D371" i="1"/>
  <c r="G371" i="1"/>
  <c r="C372" i="1"/>
  <c r="D372" i="1"/>
  <c r="G372" i="1"/>
  <c r="C373" i="1"/>
  <c r="D373" i="1"/>
  <c r="G373" i="1"/>
  <c r="C374" i="1"/>
  <c r="D374" i="1"/>
  <c r="G374" i="1"/>
  <c r="C375" i="1"/>
  <c r="D375" i="1"/>
  <c r="G375" i="1"/>
  <c r="C376" i="1"/>
  <c r="D376" i="1"/>
  <c r="G376" i="1"/>
  <c r="C377" i="1"/>
  <c r="D377" i="1"/>
  <c r="G377" i="1"/>
  <c r="C378" i="1"/>
  <c r="D378" i="1"/>
  <c r="G378" i="1"/>
  <c r="C379" i="1"/>
  <c r="D379" i="1"/>
  <c r="G379" i="1"/>
  <c r="C380" i="1"/>
  <c r="D380" i="1"/>
  <c r="D18" i="1"/>
  <c r="F15" i="1"/>
  <c r="N12" i="1"/>
  <c r="F12" i="1"/>
  <c r="F14" i="1"/>
  <c r="L10" i="1"/>
  <c r="F7" i="4"/>
  <c r="F6" i="4"/>
  <c r="C6" i="4"/>
  <c r="B193" i="1"/>
  <c r="F193" i="1"/>
  <c r="E193" i="1"/>
  <c r="B194" i="1"/>
  <c r="F194" i="1"/>
  <c r="E194" i="1"/>
  <c r="B195" i="1"/>
  <c r="F195" i="1"/>
  <c r="E195" i="1"/>
  <c r="B196" i="1"/>
  <c r="F196" i="1"/>
  <c r="E196" i="1"/>
  <c r="B197" i="1"/>
  <c r="F197" i="1"/>
  <c r="E197" i="1"/>
  <c r="B198" i="1"/>
  <c r="F198" i="1"/>
  <c r="E198" i="1"/>
  <c r="B199" i="1"/>
  <c r="F199" i="1"/>
  <c r="E199" i="1"/>
  <c r="B200" i="1"/>
  <c r="F200" i="1"/>
  <c r="E200" i="1"/>
  <c r="B201" i="1"/>
  <c r="F201" i="1"/>
  <c r="E201" i="1"/>
  <c r="B202" i="1"/>
  <c r="F202" i="1"/>
  <c r="E202" i="1"/>
  <c r="B203" i="1"/>
  <c r="F203" i="1"/>
  <c r="E203" i="1"/>
  <c r="B204" i="1"/>
  <c r="F204" i="1"/>
  <c r="E204" i="1"/>
  <c r="B205" i="1"/>
  <c r="F205" i="1"/>
  <c r="E205" i="1"/>
  <c r="B206" i="1"/>
  <c r="F206" i="1"/>
  <c r="E206" i="1"/>
  <c r="B207" i="1"/>
  <c r="F207" i="1"/>
  <c r="E207" i="1"/>
  <c r="B208" i="1"/>
  <c r="F208" i="1"/>
  <c r="E208" i="1"/>
  <c r="B209" i="1"/>
  <c r="F209" i="1"/>
  <c r="E209" i="1"/>
  <c r="B210" i="1"/>
  <c r="F210" i="1"/>
  <c r="E210" i="1"/>
  <c r="B211" i="1"/>
  <c r="F211" i="1"/>
  <c r="E211" i="1"/>
  <c r="B212" i="1"/>
  <c r="F212" i="1"/>
  <c r="E212" i="1"/>
  <c r="B213" i="1"/>
  <c r="F213" i="1"/>
  <c r="E213" i="1"/>
  <c r="B214" i="1"/>
  <c r="F214" i="1"/>
  <c r="E214" i="1"/>
  <c r="B215" i="1"/>
  <c r="F215" i="1"/>
  <c r="E215" i="1"/>
  <c r="B216" i="1"/>
  <c r="F216" i="1"/>
  <c r="E216" i="1"/>
  <c r="B217" i="1"/>
  <c r="F217" i="1"/>
  <c r="E217" i="1"/>
  <c r="B218" i="1"/>
  <c r="F218" i="1"/>
  <c r="E218" i="1"/>
  <c r="B219" i="1"/>
  <c r="F219" i="1"/>
  <c r="E219" i="1"/>
  <c r="B220" i="1"/>
  <c r="F220" i="1"/>
  <c r="E220" i="1"/>
  <c r="B221" i="1"/>
  <c r="F221" i="1"/>
  <c r="E221" i="1"/>
  <c r="F222" i="1"/>
  <c r="F223" i="1"/>
  <c r="F224" i="1"/>
  <c r="F225" i="1"/>
  <c r="F226" i="1"/>
  <c r="F227" i="1"/>
  <c r="F228" i="1"/>
  <c r="F229" i="1"/>
  <c r="F230" i="1"/>
  <c r="F231" i="1"/>
  <c r="F232" i="1"/>
  <c r="F233" i="1"/>
  <c r="F234" i="1"/>
  <c r="F235" i="1"/>
  <c r="F236" i="1"/>
  <c r="F237" i="1"/>
  <c r="F238" i="1"/>
  <c r="F239" i="1"/>
  <c r="F240" i="1"/>
  <c r="F241" i="1"/>
  <c r="F242" i="1"/>
  <c r="F243" i="1"/>
  <c r="F244" i="1"/>
  <c r="F245" i="1"/>
  <c r="F246" i="1"/>
  <c r="F247" i="1"/>
  <c r="F248" i="1"/>
  <c r="F249" i="1"/>
  <c r="F250" i="1"/>
  <c r="F251" i="1"/>
  <c r="F252" i="1"/>
  <c r="F253" i="1"/>
  <c r="F254" i="1"/>
  <c r="F255" i="1"/>
  <c r="F256" i="1"/>
  <c r="F257" i="1"/>
  <c r="F258" i="1"/>
  <c r="F259" i="1"/>
  <c r="F260" i="1"/>
  <c r="F261" i="1"/>
  <c r="F262" i="1"/>
  <c r="F263" i="1"/>
  <c r="F264" i="1"/>
  <c r="F265" i="1"/>
  <c r="F266" i="1"/>
  <c r="F267" i="1"/>
  <c r="F268" i="1"/>
  <c r="F269" i="1"/>
  <c r="F270" i="1"/>
  <c r="F271" i="1"/>
  <c r="F272" i="1"/>
  <c r="F273" i="1"/>
  <c r="F274" i="1"/>
  <c r="F275" i="1"/>
  <c r="F276" i="1"/>
  <c r="F277" i="1"/>
  <c r="F278" i="1"/>
  <c r="F279" i="1"/>
  <c r="F280" i="1"/>
  <c r="F281" i="1"/>
  <c r="F282" i="1"/>
  <c r="F283" i="1"/>
  <c r="F284" i="1"/>
  <c r="F285" i="1"/>
  <c r="F286" i="1"/>
  <c r="F287" i="1"/>
  <c r="F288" i="1"/>
  <c r="F289" i="1"/>
  <c r="F290" i="1"/>
  <c r="F291" i="1"/>
  <c r="F292" i="1"/>
  <c r="F293" i="1"/>
  <c r="F294" i="1"/>
  <c r="F295" i="1"/>
  <c r="F296" i="1"/>
  <c r="F297" i="1"/>
  <c r="F298" i="1"/>
  <c r="F299" i="1"/>
  <c r="F300" i="1"/>
  <c r="F301" i="1"/>
  <c r="F302" i="1"/>
  <c r="F303" i="1"/>
  <c r="F304" i="1"/>
  <c r="F305" i="1"/>
  <c r="F306" i="1"/>
  <c r="F307" i="1"/>
  <c r="F308" i="1"/>
  <c r="F309" i="1"/>
  <c r="F310" i="1"/>
  <c r="F311" i="1"/>
  <c r="F312" i="1"/>
  <c r="F313" i="1"/>
  <c r="F314" i="1"/>
  <c r="F315" i="1"/>
  <c r="F316" i="1"/>
  <c r="F317" i="1"/>
  <c r="F318" i="1"/>
  <c r="F319" i="1"/>
  <c r="F320" i="1"/>
  <c r="F321" i="1"/>
  <c r="F322" i="1"/>
  <c r="F323" i="1"/>
  <c r="F324" i="1"/>
  <c r="F325" i="1"/>
  <c r="F326" i="1"/>
  <c r="F327" i="1"/>
  <c r="F328" i="1"/>
  <c r="F329" i="1"/>
  <c r="F330" i="1"/>
  <c r="F331" i="1"/>
  <c r="F332" i="1"/>
  <c r="F333" i="1"/>
  <c r="F334" i="1"/>
  <c r="F335" i="1"/>
  <c r="F336" i="1"/>
  <c r="F337" i="1"/>
  <c r="F338" i="1"/>
  <c r="F339" i="1"/>
  <c r="F340" i="1"/>
  <c r="F341" i="1"/>
  <c r="F342" i="1"/>
  <c r="F343" i="1"/>
  <c r="F344" i="1"/>
  <c r="F345" i="1"/>
  <c r="F346" i="1"/>
  <c r="F347" i="1"/>
  <c r="F348" i="1"/>
  <c r="F349" i="1"/>
  <c r="F350" i="1"/>
  <c r="F351" i="1"/>
  <c r="F352" i="1"/>
  <c r="F353" i="1"/>
  <c r="F354" i="1"/>
  <c r="F355" i="1"/>
  <c r="F356" i="1"/>
  <c r="F357" i="1"/>
  <c r="F358" i="1"/>
  <c r="F359" i="1"/>
  <c r="F360" i="1"/>
  <c r="F361" i="1"/>
  <c r="F362" i="1"/>
  <c r="F363" i="1"/>
  <c r="F364" i="1"/>
  <c r="F365" i="1"/>
  <c r="F366" i="1"/>
  <c r="F367" i="1"/>
  <c r="F368" i="1"/>
  <c r="F369" i="1"/>
  <c r="F370" i="1"/>
  <c r="F371" i="1"/>
  <c r="F372" i="1"/>
  <c r="F373" i="1"/>
  <c r="F374" i="1"/>
  <c r="F375" i="1"/>
  <c r="F376" i="1"/>
  <c r="F377" i="1"/>
  <c r="F378" i="1"/>
  <c r="F379" i="1"/>
  <c r="F380" i="1"/>
  <c r="C7" i="4"/>
  <c r="K21" i="1"/>
  <c r="K22" i="1"/>
  <c r="K23" i="1"/>
  <c r="K24" i="1"/>
  <c r="K25" i="1"/>
  <c r="K26" i="1"/>
  <c r="K27" i="1"/>
  <c r="K28" i="1"/>
  <c r="K29" i="1"/>
  <c r="K30" i="1"/>
  <c r="K31" i="1"/>
  <c r="K32" i="1"/>
  <c r="K33" i="1"/>
  <c r="K34" i="1"/>
  <c r="K35" i="1"/>
  <c r="K36" i="1"/>
  <c r="K37" i="1"/>
  <c r="K38" i="1"/>
  <c r="K39" i="1"/>
  <c r="K40" i="1"/>
  <c r="K41" i="1"/>
  <c r="K42" i="1"/>
  <c r="K43" i="1"/>
  <c r="K44" i="1"/>
  <c r="K45" i="1"/>
  <c r="K46" i="1"/>
  <c r="K47" i="1"/>
  <c r="K48" i="1"/>
  <c r="K49" i="1"/>
  <c r="K50" i="1"/>
  <c r="K51" i="1"/>
  <c r="K52" i="1"/>
  <c r="K53" i="1"/>
  <c r="K54" i="1"/>
  <c r="K55" i="1"/>
  <c r="K56" i="1"/>
  <c r="K57" i="1"/>
  <c r="K58" i="1"/>
  <c r="K59" i="1"/>
  <c r="K60" i="1"/>
  <c r="K61" i="1"/>
  <c r="K62" i="1"/>
  <c r="K63" i="1"/>
  <c r="K64" i="1"/>
  <c r="K65" i="1"/>
  <c r="K66" i="1"/>
  <c r="K67" i="1"/>
  <c r="K68" i="1"/>
  <c r="K69" i="1"/>
  <c r="K70" i="1"/>
  <c r="K71" i="1"/>
  <c r="K72" i="1"/>
  <c r="K73" i="1"/>
  <c r="K74" i="1"/>
  <c r="K75" i="1"/>
  <c r="K76" i="1"/>
  <c r="K77" i="1"/>
  <c r="K78" i="1"/>
  <c r="K79" i="1"/>
  <c r="K80" i="1"/>
  <c r="K81" i="1"/>
  <c r="K82" i="1"/>
  <c r="K83" i="1"/>
  <c r="K84" i="1"/>
  <c r="K85" i="1"/>
  <c r="K86" i="1"/>
  <c r="K87" i="1"/>
  <c r="K88" i="1"/>
  <c r="K89" i="1"/>
  <c r="K90" i="1"/>
  <c r="K91" i="1"/>
  <c r="K92" i="1"/>
  <c r="K93" i="1"/>
  <c r="K94" i="1"/>
  <c r="K95" i="1"/>
  <c r="K96" i="1"/>
  <c r="K97" i="1"/>
  <c r="K98" i="1"/>
  <c r="K99" i="1"/>
  <c r="K100" i="1"/>
  <c r="K101" i="1"/>
  <c r="K102" i="1"/>
  <c r="K103" i="1"/>
  <c r="K104" i="1"/>
  <c r="K105" i="1"/>
  <c r="K106" i="1"/>
  <c r="K107" i="1"/>
  <c r="K108" i="1"/>
  <c r="K109" i="1"/>
  <c r="K110" i="1"/>
  <c r="K111" i="1"/>
  <c r="K112" i="1"/>
  <c r="K113" i="1"/>
  <c r="K114" i="1"/>
  <c r="K115" i="1"/>
  <c r="K116" i="1"/>
  <c r="K117" i="1"/>
  <c r="K118" i="1"/>
  <c r="K119" i="1"/>
  <c r="K120" i="1"/>
  <c r="K121" i="1"/>
  <c r="K122" i="1"/>
  <c r="K123" i="1"/>
  <c r="K124" i="1"/>
  <c r="K125" i="1"/>
  <c r="K126" i="1"/>
  <c r="K127" i="1"/>
  <c r="K128" i="1"/>
  <c r="K129" i="1"/>
  <c r="K130" i="1"/>
  <c r="K131" i="1"/>
  <c r="K132" i="1"/>
  <c r="K133" i="1"/>
  <c r="K134" i="1"/>
  <c r="K135" i="1"/>
  <c r="K136" i="1"/>
  <c r="K137" i="1"/>
  <c r="K138" i="1"/>
  <c r="K139" i="1"/>
  <c r="K140" i="1"/>
  <c r="K141" i="1"/>
  <c r="K142" i="1"/>
  <c r="K143" i="1"/>
  <c r="K144" i="1"/>
  <c r="K145" i="1"/>
  <c r="K146" i="1"/>
  <c r="K147" i="1"/>
  <c r="K148" i="1"/>
  <c r="K149" i="1"/>
  <c r="K150" i="1"/>
  <c r="K151" i="1"/>
  <c r="K152" i="1"/>
  <c r="K153" i="1"/>
  <c r="K154" i="1"/>
  <c r="K155" i="1"/>
  <c r="K156" i="1"/>
  <c r="K157" i="1"/>
  <c r="K158" i="1"/>
  <c r="K159" i="1"/>
  <c r="K160" i="1"/>
  <c r="K161" i="1"/>
  <c r="K162" i="1"/>
  <c r="K163" i="1"/>
  <c r="K164" i="1"/>
  <c r="K165" i="1"/>
  <c r="K166" i="1"/>
  <c r="K167" i="1"/>
  <c r="K168" i="1"/>
  <c r="K169" i="1"/>
  <c r="K170" i="1"/>
  <c r="K171" i="1"/>
  <c r="K172" i="1"/>
  <c r="K173" i="1"/>
  <c r="K174" i="1"/>
  <c r="K175" i="1"/>
  <c r="K176" i="1"/>
  <c r="K177" i="1"/>
  <c r="K178" i="1"/>
  <c r="K179" i="1"/>
  <c r="K180" i="1"/>
  <c r="K181" i="1"/>
  <c r="K182" i="1"/>
  <c r="K183" i="1"/>
  <c r="K184" i="1"/>
  <c r="K185" i="1"/>
  <c r="K186" i="1"/>
  <c r="K187" i="1"/>
  <c r="K188" i="1"/>
  <c r="K189" i="1"/>
  <c r="K190" i="1"/>
  <c r="K191" i="1"/>
  <c r="K192" i="1"/>
  <c r="K193" i="1"/>
  <c r="K194" i="1"/>
  <c r="K195" i="1"/>
  <c r="K196" i="1"/>
  <c r="K197" i="1"/>
  <c r="K198" i="1"/>
  <c r="K199" i="1"/>
  <c r="K200" i="1"/>
  <c r="K201" i="1"/>
  <c r="K202" i="1"/>
  <c r="K203" i="1"/>
  <c r="K204" i="1"/>
  <c r="K205" i="1"/>
  <c r="K206" i="1"/>
  <c r="K207" i="1"/>
  <c r="K208" i="1"/>
  <c r="K209" i="1"/>
  <c r="K210" i="1"/>
  <c r="K211" i="1"/>
  <c r="K212" i="1"/>
  <c r="K213" i="1"/>
  <c r="K214" i="1"/>
  <c r="K215" i="1"/>
  <c r="K216" i="1"/>
  <c r="K217" i="1"/>
  <c r="K218" i="1"/>
  <c r="K219" i="1"/>
  <c r="K220" i="1"/>
  <c r="K221" i="1"/>
  <c r="K222" i="1"/>
  <c r="K223" i="1"/>
  <c r="K224" i="1"/>
  <c r="K225" i="1"/>
  <c r="K226" i="1"/>
  <c r="K227" i="1"/>
  <c r="K228" i="1"/>
  <c r="K229" i="1"/>
  <c r="K230" i="1"/>
  <c r="K231" i="1"/>
  <c r="K232" i="1"/>
  <c r="K233" i="1"/>
  <c r="K234" i="1"/>
  <c r="K235" i="1"/>
  <c r="K236" i="1"/>
  <c r="K237" i="1"/>
  <c r="K238" i="1"/>
  <c r="K239" i="1"/>
  <c r="K240" i="1"/>
  <c r="K241" i="1"/>
  <c r="K242" i="1"/>
  <c r="K243" i="1"/>
  <c r="K244" i="1"/>
  <c r="K245" i="1"/>
  <c r="K246" i="1"/>
  <c r="K247" i="1"/>
  <c r="K248" i="1"/>
  <c r="K249" i="1"/>
  <c r="K250" i="1"/>
  <c r="K251" i="1"/>
  <c r="K252" i="1"/>
  <c r="K253" i="1"/>
  <c r="K254" i="1"/>
  <c r="K255" i="1"/>
  <c r="K256" i="1"/>
  <c r="K257" i="1"/>
  <c r="K258" i="1"/>
  <c r="K259" i="1"/>
  <c r="K260" i="1"/>
  <c r="K261" i="1"/>
  <c r="K262" i="1"/>
  <c r="N261" i="1"/>
  <c r="N262" i="1"/>
  <c r="K263" i="1"/>
  <c r="N263" i="1"/>
  <c r="K264" i="1"/>
  <c r="K265" i="1"/>
  <c r="N264" i="1"/>
  <c r="N265" i="1"/>
  <c r="K266" i="1"/>
  <c r="N266" i="1"/>
  <c r="K267" i="1"/>
  <c r="K268" i="1"/>
  <c r="N267" i="1"/>
  <c r="B222" i="1"/>
  <c r="N268" i="1"/>
  <c r="K269" i="1"/>
  <c r="K270" i="1"/>
  <c r="N269" i="1"/>
  <c r="E222" i="1"/>
  <c r="B223" i="1"/>
  <c r="K271" i="1"/>
  <c r="N270" i="1"/>
  <c r="N271" i="1"/>
  <c r="K272" i="1"/>
  <c r="E223" i="1"/>
  <c r="B224" i="1"/>
  <c r="K273" i="1"/>
  <c r="N272" i="1"/>
  <c r="K274" i="1"/>
  <c r="N273" i="1"/>
  <c r="E224" i="1"/>
  <c r="B225" i="1"/>
  <c r="N274" i="1"/>
  <c r="K275" i="1"/>
  <c r="N275" i="1"/>
  <c r="K276" i="1"/>
  <c r="E225" i="1"/>
  <c r="B226" i="1"/>
  <c r="N276" i="1"/>
  <c r="K277" i="1"/>
  <c r="K278" i="1"/>
  <c r="N277" i="1"/>
  <c r="E226" i="1"/>
  <c r="B227" i="1"/>
  <c r="N278" i="1"/>
  <c r="K279" i="1"/>
  <c r="K280" i="1"/>
  <c r="N279" i="1"/>
  <c r="E227" i="1"/>
  <c r="B228" i="1"/>
  <c r="N280" i="1"/>
  <c r="K281" i="1"/>
  <c r="N281" i="1"/>
  <c r="K282" i="1"/>
  <c r="E228" i="1"/>
  <c r="B229" i="1"/>
  <c r="N282" i="1"/>
  <c r="K283" i="1"/>
  <c r="N283" i="1"/>
  <c r="K284" i="1"/>
  <c r="E229" i="1"/>
  <c r="B230" i="1"/>
  <c r="N284" i="1"/>
  <c r="K285" i="1"/>
  <c r="K286" i="1"/>
  <c r="N285" i="1"/>
  <c r="E230" i="1"/>
  <c r="B231" i="1"/>
  <c r="N286" i="1"/>
  <c r="K287" i="1"/>
  <c r="K288" i="1"/>
  <c r="E231" i="1"/>
  <c r="N287" i="1"/>
  <c r="B232" i="1"/>
  <c r="N288" i="1"/>
  <c r="K289" i="1"/>
  <c r="N289" i="1"/>
  <c r="E232" i="1"/>
  <c r="K290" i="1"/>
  <c r="B233" i="1"/>
  <c r="N290" i="1"/>
  <c r="K291" i="1"/>
  <c r="N291" i="1"/>
  <c r="K292" i="1"/>
  <c r="E233" i="1"/>
  <c r="B234" i="1"/>
  <c r="K293" i="1"/>
  <c r="N292" i="1"/>
  <c r="K294" i="1"/>
  <c r="N293" i="1"/>
  <c r="E234" i="1"/>
  <c r="B235" i="1"/>
  <c r="N294" i="1"/>
  <c r="K295" i="1"/>
  <c r="K296" i="1"/>
  <c r="N295" i="1"/>
  <c r="E235" i="1"/>
  <c r="B236" i="1"/>
  <c r="K297" i="1"/>
  <c r="N296" i="1"/>
  <c r="K298" i="1"/>
  <c r="N297" i="1"/>
  <c r="E236" i="1"/>
  <c r="K299" i="1"/>
  <c r="B237" i="1"/>
  <c r="N298" i="1"/>
  <c r="K300" i="1"/>
  <c r="E237" i="1"/>
  <c r="N299" i="1"/>
  <c r="B238" i="1"/>
  <c r="N300" i="1"/>
  <c r="K301" i="1"/>
  <c r="N301" i="1"/>
  <c r="K302" i="1"/>
  <c r="E238" i="1"/>
  <c r="B239" i="1"/>
  <c r="K303" i="1"/>
  <c r="N302" i="1"/>
  <c r="K304" i="1"/>
  <c r="N303" i="1"/>
  <c r="E239" i="1"/>
  <c r="B240" i="1"/>
  <c r="N304" i="1"/>
  <c r="K305" i="1"/>
  <c r="K306" i="1"/>
  <c r="E240" i="1"/>
  <c r="N305" i="1"/>
  <c r="B241" i="1"/>
  <c r="N306" i="1"/>
  <c r="K307" i="1"/>
  <c r="K308" i="1"/>
  <c r="E241" i="1"/>
  <c r="N307" i="1"/>
  <c r="B242" i="1"/>
  <c r="N308" i="1"/>
  <c r="K309" i="1"/>
  <c r="E242" i="1"/>
  <c r="K310" i="1"/>
  <c r="N309" i="1"/>
  <c r="B243" i="1"/>
  <c r="K311" i="1"/>
  <c r="N310" i="1"/>
  <c r="N311" i="1"/>
  <c r="K312" i="1"/>
  <c r="E243" i="1"/>
  <c r="B244" i="1"/>
  <c r="K313" i="1"/>
  <c r="N312" i="1"/>
  <c r="N313" i="1"/>
  <c r="K314" i="1"/>
  <c r="E244" i="1"/>
  <c r="B245" i="1"/>
  <c r="K315" i="1"/>
  <c r="N314" i="1"/>
  <c r="K316" i="1"/>
  <c r="E245" i="1"/>
  <c r="N315" i="1"/>
  <c r="B246" i="1"/>
  <c r="N316" i="1"/>
  <c r="K317" i="1"/>
  <c r="E246" i="1"/>
  <c r="N317" i="1"/>
  <c r="K318" i="1"/>
  <c r="B247" i="1"/>
  <c r="K319" i="1"/>
  <c r="N318" i="1"/>
  <c r="K320" i="1"/>
  <c r="E247" i="1"/>
  <c r="N319" i="1"/>
  <c r="B248" i="1"/>
  <c r="K321" i="1"/>
  <c r="N320" i="1"/>
  <c r="K322" i="1"/>
  <c r="N321" i="1"/>
  <c r="E248" i="1"/>
  <c r="B249" i="1"/>
  <c r="N322" i="1"/>
  <c r="K323" i="1"/>
  <c r="N323" i="1"/>
  <c r="K324" i="1"/>
  <c r="E249" i="1"/>
  <c r="B250" i="1"/>
  <c r="N324" i="1"/>
  <c r="K325" i="1"/>
  <c r="E250" i="1"/>
  <c r="K326" i="1"/>
  <c r="N325" i="1"/>
  <c r="B251" i="1"/>
  <c r="N326" i="1"/>
  <c r="K327" i="1"/>
  <c r="K328" i="1"/>
  <c r="E251" i="1"/>
  <c r="N327" i="1"/>
  <c r="E252" i="1"/>
  <c r="B252" i="1"/>
  <c r="K329" i="1"/>
  <c r="N328" i="1"/>
  <c r="K330" i="1"/>
  <c r="N329" i="1"/>
  <c r="E253" i="1"/>
  <c r="B253" i="1"/>
  <c r="K331" i="1"/>
  <c r="B254" i="1"/>
  <c r="E254" i="1"/>
  <c r="N330" i="1"/>
  <c r="B255" i="1"/>
  <c r="E255" i="1"/>
  <c r="K332" i="1"/>
  <c r="N331" i="1"/>
  <c r="N332" i="1"/>
  <c r="K333" i="1"/>
  <c r="B256" i="1"/>
  <c r="E256" i="1"/>
  <c r="B257" i="1"/>
  <c r="E257" i="1"/>
  <c r="N333" i="1"/>
  <c r="K334" i="1"/>
  <c r="B258" i="1"/>
  <c r="E258" i="1"/>
  <c r="N334" i="1"/>
  <c r="K335" i="1"/>
  <c r="B259" i="1"/>
  <c r="E259" i="1"/>
  <c r="K336" i="1"/>
  <c r="N335" i="1"/>
  <c r="K337" i="1"/>
  <c r="N336" i="1"/>
  <c r="B260" i="1"/>
  <c r="E260" i="1"/>
  <c r="N337" i="1"/>
  <c r="B261" i="1"/>
  <c r="K338" i="1"/>
  <c r="E261" i="1"/>
  <c r="K339" i="1"/>
  <c r="B262" i="1"/>
  <c r="N338" i="1"/>
  <c r="E262" i="1"/>
  <c r="N339" i="1"/>
  <c r="K340" i="1"/>
  <c r="B263" i="1"/>
  <c r="N340" i="1"/>
  <c r="K341" i="1"/>
  <c r="E263" i="1"/>
  <c r="B264" i="1"/>
  <c r="N341" i="1"/>
  <c r="E264" i="1"/>
  <c r="K342" i="1"/>
  <c r="B265" i="1"/>
  <c r="N342" i="1"/>
  <c r="K343" i="1"/>
  <c r="E265" i="1"/>
  <c r="B266" i="1"/>
  <c r="E266" i="1"/>
  <c r="K344" i="1"/>
  <c r="N343" i="1"/>
  <c r="B267" i="1"/>
  <c r="E267" i="1"/>
  <c r="N344" i="1"/>
  <c r="B268" i="1"/>
  <c r="K345" i="1"/>
  <c r="B269" i="1"/>
  <c r="E268" i="1"/>
  <c r="K346" i="1"/>
  <c r="N345" i="1"/>
  <c r="K347" i="1"/>
  <c r="E269" i="1"/>
  <c r="N346" i="1"/>
  <c r="B270" i="1"/>
  <c r="N347" i="1"/>
  <c r="E270" i="1"/>
  <c r="B271" i="1"/>
  <c r="K348" i="1"/>
  <c r="E271" i="1"/>
  <c r="N348" i="1"/>
  <c r="K349" i="1"/>
  <c r="B272" i="1"/>
  <c r="E272" i="1"/>
  <c r="B273" i="1"/>
  <c r="K350" i="1"/>
  <c r="N349" i="1"/>
  <c r="N350" i="1"/>
  <c r="K351" i="1"/>
  <c r="E273" i="1"/>
  <c r="B274" i="1"/>
  <c r="B275" i="1"/>
  <c r="K352" i="1"/>
  <c r="E274" i="1"/>
  <c r="N351" i="1"/>
  <c r="N352" i="1"/>
  <c r="K353" i="1"/>
  <c r="B276" i="1"/>
  <c r="E275" i="1"/>
  <c r="B277" i="1"/>
  <c r="E276" i="1"/>
  <c r="N353" i="1"/>
  <c r="K354" i="1"/>
  <c r="E277" i="1"/>
  <c r="N354" i="1"/>
  <c r="B278" i="1"/>
  <c r="K355" i="1"/>
  <c r="K356" i="1"/>
  <c r="E278" i="1"/>
  <c r="B279" i="1"/>
  <c r="N355" i="1"/>
  <c r="B280" i="1"/>
  <c r="E279" i="1"/>
  <c r="N356" i="1"/>
  <c r="K357" i="1"/>
  <c r="K358" i="1"/>
  <c r="N357" i="1"/>
  <c r="B281" i="1"/>
  <c r="E280" i="1"/>
  <c r="K359" i="1"/>
  <c r="E281" i="1"/>
  <c r="B282" i="1"/>
  <c r="N358" i="1"/>
  <c r="N359" i="1"/>
  <c r="E282" i="1"/>
  <c r="B283" i="1"/>
  <c r="K360" i="1"/>
  <c r="E283" i="1"/>
  <c r="B284" i="1"/>
  <c r="N360" i="1"/>
  <c r="K361" i="1"/>
  <c r="B285" i="1"/>
  <c r="E284" i="1"/>
  <c r="N361" i="1"/>
  <c r="K362" i="1"/>
  <c r="K363" i="1"/>
  <c r="N362" i="1"/>
  <c r="E285" i="1"/>
  <c r="B286" i="1"/>
  <c r="E286" i="1"/>
  <c r="B287" i="1"/>
  <c r="N363" i="1"/>
  <c r="K364" i="1"/>
  <c r="B288" i="1"/>
  <c r="E287" i="1"/>
  <c r="N364" i="1"/>
  <c r="K365" i="1"/>
  <c r="E288" i="1"/>
  <c r="N365" i="1"/>
  <c r="B289" i="1"/>
  <c r="K366" i="1"/>
  <c r="E289" i="1"/>
  <c r="N366" i="1"/>
  <c r="B290" i="1"/>
  <c r="K367" i="1"/>
  <c r="E290" i="1"/>
  <c r="B291" i="1"/>
  <c r="N367" i="1"/>
  <c r="K368" i="1"/>
  <c r="B292" i="1"/>
  <c r="E291" i="1"/>
  <c r="N368" i="1"/>
  <c r="K369" i="1"/>
  <c r="B293" i="1"/>
  <c r="N369" i="1"/>
  <c r="E292" i="1"/>
  <c r="K370" i="1"/>
  <c r="B294" i="1"/>
  <c r="K371" i="1"/>
  <c r="E293" i="1"/>
  <c r="N370" i="1"/>
  <c r="K372" i="1"/>
  <c r="N371" i="1"/>
  <c r="B295" i="1"/>
  <c r="E294" i="1"/>
  <c r="E295" i="1"/>
  <c r="N372" i="1"/>
  <c r="B296" i="1"/>
  <c r="K373" i="1"/>
  <c r="K374" i="1"/>
  <c r="E296" i="1"/>
  <c r="B297" i="1"/>
  <c r="N373" i="1"/>
  <c r="B298" i="1"/>
  <c r="K375" i="1"/>
  <c r="E297" i="1"/>
  <c r="N374" i="1"/>
  <c r="K376" i="1"/>
  <c r="E298" i="1"/>
  <c r="B299" i="1"/>
  <c r="N375" i="1"/>
  <c r="E299" i="1"/>
  <c r="N376" i="1"/>
  <c r="B300" i="1"/>
  <c r="K377" i="1"/>
  <c r="E300" i="1"/>
  <c r="N377" i="1"/>
  <c r="B301" i="1"/>
  <c r="K378" i="1"/>
  <c r="B302" i="1"/>
  <c r="E301" i="1"/>
  <c r="K379" i="1"/>
  <c r="N378" i="1"/>
  <c r="K380" i="1"/>
  <c r="O380" i="1"/>
  <c r="E302" i="1"/>
  <c r="N379" i="1"/>
  <c r="B303" i="1"/>
  <c r="C10" i="4"/>
  <c r="E303" i="1"/>
  <c r="B304" i="1"/>
  <c r="N380" i="1"/>
  <c r="N18" i="1"/>
  <c r="B305" i="1"/>
  <c r="E304" i="1"/>
  <c r="L18" i="1"/>
  <c r="C9" i="4"/>
  <c r="C8" i="4"/>
  <c r="E305" i="1"/>
  <c r="B306" i="1"/>
  <c r="E306" i="1"/>
  <c r="B307" i="1"/>
  <c r="B308" i="1"/>
  <c r="E307" i="1"/>
  <c r="E308" i="1"/>
  <c r="B309" i="1"/>
  <c r="B310" i="1"/>
  <c r="E309" i="1"/>
  <c r="E310" i="1"/>
  <c r="B311" i="1"/>
  <c r="B312" i="1"/>
  <c r="E311" i="1"/>
  <c r="E312" i="1"/>
  <c r="B313" i="1"/>
  <c r="E313" i="1"/>
  <c r="B314" i="1"/>
  <c r="E314" i="1"/>
  <c r="B315" i="1"/>
  <c r="E315" i="1"/>
  <c r="B316" i="1"/>
  <c r="B317" i="1"/>
  <c r="E316" i="1"/>
  <c r="B318" i="1"/>
  <c r="E317" i="1"/>
  <c r="B319" i="1"/>
  <c r="E318" i="1"/>
  <c r="B320" i="1"/>
  <c r="E319" i="1"/>
  <c r="E320" i="1"/>
  <c r="B321" i="1"/>
  <c r="E321" i="1"/>
  <c r="B322" i="1"/>
  <c r="B323" i="1"/>
  <c r="E322" i="1"/>
  <c r="E323" i="1"/>
  <c r="B324" i="1"/>
  <c r="E324" i="1"/>
  <c r="B325" i="1"/>
  <c r="B326" i="1"/>
  <c r="E325" i="1"/>
  <c r="E326" i="1"/>
  <c r="B327" i="1"/>
  <c r="E327" i="1"/>
  <c r="B328" i="1"/>
  <c r="B329" i="1"/>
  <c r="E328" i="1"/>
  <c r="B330" i="1"/>
  <c r="E329" i="1"/>
  <c r="E330" i="1"/>
  <c r="B331" i="1"/>
  <c r="B332" i="1"/>
  <c r="E331" i="1"/>
  <c r="B333" i="1"/>
  <c r="E332" i="1"/>
  <c r="B334" i="1"/>
  <c r="E333" i="1"/>
  <c r="B335" i="1"/>
  <c r="E334" i="1"/>
  <c r="E335" i="1"/>
  <c r="B336" i="1"/>
  <c r="B337" i="1"/>
  <c r="E336" i="1"/>
  <c r="B338" i="1"/>
  <c r="E337" i="1"/>
  <c r="E338" i="1"/>
  <c r="B339" i="1"/>
  <c r="B340" i="1"/>
  <c r="E339" i="1"/>
  <c r="B341" i="1"/>
  <c r="E340" i="1"/>
  <c r="B342" i="1"/>
  <c r="E341" i="1"/>
  <c r="B343" i="1"/>
  <c r="E342" i="1"/>
  <c r="B344" i="1"/>
  <c r="E343" i="1"/>
  <c r="E344" i="1"/>
  <c r="B345" i="1"/>
  <c r="E345" i="1"/>
  <c r="B346" i="1"/>
  <c r="B347" i="1"/>
  <c r="E346" i="1"/>
  <c r="E347" i="1"/>
  <c r="B348" i="1"/>
  <c r="B349" i="1"/>
  <c r="E348" i="1"/>
  <c r="E349" i="1"/>
  <c r="B350" i="1"/>
  <c r="E350" i="1"/>
  <c r="B351" i="1"/>
  <c r="E351" i="1"/>
  <c r="B352" i="1"/>
  <c r="E352" i="1"/>
  <c r="B353" i="1"/>
  <c r="E353" i="1"/>
  <c r="B354" i="1"/>
  <c r="B355" i="1"/>
  <c r="E354" i="1"/>
  <c r="B356" i="1"/>
  <c r="E355" i="1"/>
  <c r="E356" i="1"/>
  <c r="B357" i="1"/>
  <c r="B358" i="1"/>
  <c r="E357" i="1"/>
  <c r="B359" i="1"/>
  <c r="E358" i="1"/>
  <c r="E359" i="1"/>
  <c r="B360" i="1"/>
  <c r="E360" i="1"/>
  <c r="B361" i="1"/>
  <c r="E361" i="1"/>
  <c r="B362" i="1"/>
  <c r="E362" i="1"/>
  <c r="B363" i="1"/>
  <c r="B364" i="1"/>
  <c r="E363" i="1"/>
  <c r="E364" i="1"/>
  <c r="B365" i="1"/>
  <c r="E365" i="1"/>
  <c r="B366" i="1"/>
  <c r="E366" i="1"/>
  <c r="B367" i="1"/>
  <c r="B368" i="1"/>
  <c r="E367" i="1"/>
  <c r="E368" i="1"/>
  <c r="B369" i="1"/>
  <c r="E369" i="1"/>
  <c r="B370" i="1"/>
  <c r="E370" i="1"/>
  <c r="B371" i="1"/>
  <c r="B372" i="1"/>
  <c r="E371" i="1"/>
  <c r="E372" i="1"/>
  <c r="B373" i="1"/>
  <c r="B374" i="1"/>
  <c r="E373" i="1"/>
  <c r="B375" i="1"/>
  <c r="E374" i="1"/>
  <c r="E375" i="1"/>
  <c r="B376" i="1"/>
  <c r="E376" i="1"/>
  <c r="B377" i="1"/>
  <c r="B378" i="1"/>
  <c r="E377" i="1"/>
  <c r="B379" i="1"/>
  <c r="E378" i="1"/>
  <c r="E379" i="1"/>
  <c r="G380" i="1"/>
  <c r="B380" i="1"/>
  <c r="F10" i="4"/>
  <c r="F11" i="4"/>
  <c r="E380" i="1"/>
  <c r="F18" i="1"/>
  <c r="E18" i="1"/>
  <c r="C18" i="1"/>
  <c r="F9" i="4"/>
  <c r="F8" i="4"/>
  <c r="F12" i="4"/>
</calcChain>
</file>

<file path=xl/sharedStrings.xml><?xml version="1.0" encoding="utf-8"?>
<sst xmlns="http://schemas.openxmlformats.org/spreadsheetml/2006/main" count="60" uniqueCount="40">
  <si>
    <t>Loan Amount</t>
  </si>
  <si>
    <t>Loan Rate</t>
  </si>
  <si>
    <t>Years</t>
  </si>
  <si>
    <t>Periods</t>
  </si>
  <si>
    <t>Total Payments</t>
  </si>
  <si>
    <t>Total Interest</t>
  </si>
  <si>
    <t>Total Principal</t>
  </si>
  <si>
    <t>Principal</t>
  </si>
  <si>
    <t>Payment</t>
  </si>
  <si>
    <t>Interest</t>
  </si>
  <si>
    <t>Settings</t>
  </si>
  <si>
    <t>Loan length</t>
  </si>
  <si>
    <t>Interest rate</t>
  </si>
  <si>
    <t>Loan amount</t>
  </si>
  <si>
    <t>Balance</t>
  </si>
  <si>
    <t>Total interest paid</t>
  </si>
  <si>
    <t>Total Repayment</t>
  </si>
  <si>
    <t>Total Months to Pay-off Loan</t>
  </si>
  <si>
    <t>Total Interest Paid</t>
  </si>
  <si>
    <t>Total Months to Pay-Off Loan</t>
  </si>
  <si>
    <t>Total Months Saved</t>
  </si>
  <si>
    <t>Total Savings</t>
  </si>
  <si>
    <t>Payoff Period</t>
  </si>
  <si>
    <t>Loan Repayment Calculator</t>
  </si>
  <si>
    <t>Extra Payments</t>
  </si>
  <si>
    <t>every</t>
  </si>
  <si>
    <t>months</t>
  </si>
  <si>
    <t>Amortization WITHOUT Extra Payments</t>
  </si>
  <si>
    <t>Amortization WITH Extra Payments</t>
  </si>
  <si>
    <t>Extra Payment</t>
  </si>
  <si>
    <t>Period (months)</t>
  </si>
  <si>
    <t>Total Extra Payments</t>
  </si>
  <si>
    <t>Initial Loan Amount</t>
  </si>
  <si>
    <t>Monthly Repayment Amount</t>
  </si>
  <si>
    <t>Amortization Schedule</t>
  </si>
  <si>
    <t>Extra Payment every</t>
  </si>
  <si>
    <t>New Payoff Period</t>
  </si>
  <si>
    <t>Monthly Repayment</t>
  </si>
  <si>
    <t>Months saved</t>
  </si>
  <si>
    <t>Interest saved</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</si>
</sst>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64" formatCode="_(&quot;$&quot;* #,##0.00_);_(&quot;$&quot;* \(#,##0.00\);_(&quot;$&quot;* &quot;-&quot;??_);_(@_)"/>
    <numFmt numFmtId="165" formatCode="&quot;$&quot;#,##0.00"/>
    <numFmt numFmtId="166" formatCode="0\ &quot;years&quot;"/>
    <numFmt numFmtId="167" formatCode="&quot;$&quot;#,##0.00;\-&quot;$&quot;#,##0.00;;"/>
    <numFmt numFmtId="168" formatCode="0;0;;"/>
    <numFmt numFmtId="169" formatCode="&quot;Period &quot;0_)"/>
    <numFmt numFmtId="170" formatCode="0_)&quot;months&quot;"/>
    <numFmt numFmtId="171" formatCode="0_)&quot; months&quot;"/>
  </numFmts>
  <fonts count="17" x14ac:knownFonts="1">
    <font>
      <sz val="11"/>
      <color theme="1"/>
      <name val="Calibri"/>
      <family val="2"/>
      <scheme val="minor"/>
    </font>
    <font>
      <sz val="11"/>
      <color theme="1"/>
      <name val="Calibri"/>
      <family val="2"/>
      <scheme val="minor"/>
    </font>
    <font>
      <b/>
      <sz val="11"/>
      <color theme="1"/>
      <name val="Calibri"/>
      <family val="2"/>
      <scheme val="minor"/>
    </font>
    <font>
      <b/>
      <sz val="12"/>
      <color rgb="FF0070C0"/>
      <name val="Calibri"/>
      <family val="2"/>
      <scheme val="minor"/>
    </font>
    <font>
      <b/>
      <sz val="11"/>
      <color rgb="FF0070C0"/>
      <name val="Calibri"/>
      <family val="2"/>
      <scheme val="minor"/>
    </font>
    <font>
      <b/>
      <sz val="11"/>
      <color theme="0"/>
      <name val="Calibri"/>
      <family val="2"/>
      <scheme val="minor"/>
    </font>
    <font>
      <b/>
      <sz val="18"/>
      <color theme="0"/>
      <name val="Calibri"/>
      <family val="2"/>
      <scheme val="minor"/>
    </font>
    <font>
      <sz val="24"/>
      <color theme="0"/>
      <name val="Calibri"/>
      <family val="2"/>
      <scheme val="minor"/>
    </font>
    <font>
      <b/>
      <sz val="24"/>
      <color theme="0"/>
      <name val="Calibri"/>
      <family val="2"/>
      <scheme val="minor"/>
    </font>
    <font>
      <b/>
      <sz val="16"/>
      <color theme="1"/>
      <name val="Calibri"/>
      <family val="2"/>
      <scheme val="minor"/>
    </font>
    <font>
      <sz val="10"/>
      <color theme="1"/>
      <name val="Calibri"/>
      <family val="2"/>
      <scheme val="minor"/>
    </font>
    <font>
      <sz val="10"/>
      <color theme="0"/>
      <name val="Calibri"/>
      <family val="2"/>
      <scheme val="minor"/>
    </font>
    <font>
      <b/>
      <u/>
      <sz val="11"/>
      <color theme="1"/>
      <name val="Calibri"/>
      <family val="2"/>
      <scheme val="minor"/>
    </font>
    <font>
      <b/>
      <i/>
      <sz val="12"/>
      <color rgb="FFC30000"/>
      <name val="Calibri"/>
      <family val="2"/>
      <scheme val="minor"/>
    </font>
    <font>
      <b/>
      <sz val="12"/>
      <color theme="0"/>
      <name val="Calibri"/>
      <family val="2"/>
      <scheme val="minor"/>
    </font>
    <font>
      <sz val="9"/>
      <color theme="0" tint="-0.499984740745262"/>
      <name val="Calibri"/>
      <family val="2"/>
      <scheme val="minor"/>
    </font>
    <font>
      <u/>
      <sz val="11"/>
      <color theme="10"/>
      <name val="Calibri"/>
      <family val="2"/>
      <scheme val="minor"/>
    </font>
  </fonts>
  <fills count="7">
    <fill>
      <patternFill patternType="none"/>
    </fill>
    <fill>
      <patternFill patternType="gray125"/>
    </fill>
    <fill>
      <patternFill patternType="solid">
        <fgColor rgb="FF1698D5"/>
        <bgColor indexed="64"/>
      </patternFill>
    </fill>
    <fill>
      <patternFill patternType="solid">
        <fgColor rgb="FFF68C1F"/>
        <bgColor indexed="64"/>
      </patternFill>
    </fill>
    <fill>
      <patternFill patternType="solid">
        <fgColor theme="2"/>
        <bgColor indexed="64"/>
      </patternFill>
    </fill>
    <fill>
      <patternFill patternType="solid">
        <fgColor theme="2" tint="-0.249977111117893"/>
        <bgColor indexed="64"/>
      </patternFill>
    </fill>
    <fill>
      <patternFill patternType="solid">
        <fgColor rgb="FF00AA50"/>
        <bgColor indexed="64"/>
      </patternFill>
    </fill>
  </fills>
  <borders count="11">
    <border>
      <left/>
      <right/>
      <top/>
      <bottom/>
      <diagonal/>
    </border>
    <border>
      <left style="thin">
        <color rgb="FFB2B2B2"/>
      </left>
      <right style="thin">
        <color rgb="FFB2B2B2"/>
      </right>
      <top style="thin">
        <color rgb="FFB2B2B2"/>
      </top>
      <bottom style="thin">
        <color rgb="FFB2B2B2"/>
      </bottom>
      <diagonal/>
    </border>
    <border>
      <left style="medium">
        <color rgb="FFB2B2B2"/>
      </left>
      <right style="thin">
        <color rgb="FFB2B2B2"/>
      </right>
      <top style="medium">
        <color rgb="FFB2B2B2"/>
      </top>
      <bottom style="thin">
        <color rgb="FFB2B2B2"/>
      </bottom>
      <diagonal/>
    </border>
    <border>
      <left style="thin">
        <color rgb="FFB2B2B2"/>
      </left>
      <right style="thin">
        <color rgb="FFB2B2B2"/>
      </right>
      <top style="medium">
        <color rgb="FFB2B2B2"/>
      </top>
      <bottom style="thin">
        <color rgb="FFB2B2B2"/>
      </bottom>
      <diagonal/>
    </border>
    <border>
      <left style="thin">
        <color rgb="FFB2B2B2"/>
      </left>
      <right style="medium">
        <color rgb="FFB2B2B2"/>
      </right>
      <top style="medium">
        <color rgb="FFB2B2B2"/>
      </top>
      <bottom style="thin">
        <color rgb="FFB2B2B2"/>
      </bottom>
      <diagonal/>
    </border>
    <border>
      <left style="medium">
        <color rgb="FFB2B2B2"/>
      </left>
      <right style="thin">
        <color rgb="FFB2B2B2"/>
      </right>
      <top style="thin">
        <color rgb="FFB2B2B2"/>
      </top>
      <bottom style="medium">
        <color rgb="FFB2B2B2"/>
      </bottom>
      <diagonal/>
    </border>
    <border>
      <left style="thin">
        <color rgb="FFB2B2B2"/>
      </left>
      <right style="thin">
        <color rgb="FFB2B2B2"/>
      </right>
      <top style="thin">
        <color rgb="FFB2B2B2"/>
      </top>
      <bottom style="medium">
        <color rgb="FFB2B2B2"/>
      </bottom>
      <diagonal/>
    </border>
    <border>
      <left style="thin">
        <color rgb="FFB2B2B2"/>
      </left>
      <right style="medium">
        <color rgb="FFB2B2B2"/>
      </right>
      <top style="thin">
        <color rgb="FFB2B2B2"/>
      </top>
      <bottom style="medium">
        <color rgb="FFB2B2B2"/>
      </bottom>
      <diagonal/>
    </border>
    <border>
      <left style="medium">
        <color rgb="FFB2B2B2"/>
      </left>
      <right style="thin">
        <color rgb="FFB2B2B2"/>
      </right>
      <top style="medium">
        <color rgb="FFB2B2B2"/>
      </top>
      <bottom style="medium">
        <color rgb="FFB2B2B2"/>
      </bottom>
      <diagonal/>
    </border>
    <border>
      <left style="medium">
        <color rgb="FFB2B2B2"/>
      </left>
      <right style="thin">
        <color rgb="FFB2B2B2"/>
      </right>
      <top style="thin">
        <color rgb="FFB2B2B2"/>
      </top>
      <bottom style="thin">
        <color rgb="FFB2B2B2"/>
      </bottom>
      <diagonal/>
    </border>
    <border>
      <left style="thin">
        <color rgb="FFB2B2B2"/>
      </left>
      <right style="medium">
        <color rgb="FFB2B2B2"/>
      </right>
      <top style="thin">
        <color rgb="FFB2B2B2"/>
      </top>
      <bottom style="thin">
        <color rgb="FFB2B2B2"/>
      </bottom>
      <diagonal/>
    </border>
  </borders>
  <cellStyleXfs count="4">
    <xf numFmtId="0" fontId="0" fillId="0" borderId="0"/>
    <xf numFmtId="164" fontId="1" fillId="0" borderId="0" applyFont="0" applyFill="0" applyBorder="0" applyAlignment="0" applyProtection="0"/>
    <xf numFmtId="9" fontId="1" fillId="0" borderId="0" applyFont="0" applyFill="0" applyBorder="0" applyAlignment="0" applyProtection="0"/>
    <xf numFmtId="0" fontId="16" fillId="0" borderId="0" applyNumberFormat="0" applyFill="0" applyBorder="0" applyAlignment="0" applyProtection="0"/>
  </cellStyleXfs>
  <cellXfs count="77">
    <xf numFmtId="0" fontId="0" fillId="0" borderId="0" xfId="0"/>
    <xf numFmtId="0" fontId="0" fillId="0" borderId="0" xfId="0" applyAlignment="1">
      <alignment vertical="center"/>
    </xf>
    <xf numFmtId="0" fontId="4" fillId="0" borderId="0" xfId="0" applyFont="1" applyAlignment="1">
      <alignment horizontal="center" vertical="center"/>
    </xf>
    <xf numFmtId="0" fontId="0" fillId="0" borderId="0" xfId="0" applyAlignment="1">
      <alignment horizontal="center" vertical="center"/>
    </xf>
    <xf numFmtId="164" fontId="0" fillId="0" borderId="0" xfId="0" applyNumberFormat="1" applyAlignment="1">
      <alignment horizontal="center" vertical="center"/>
    </xf>
    <xf numFmtId="164" fontId="0" fillId="0" borderId="0" xfId="1" applyFont="1" applyAlignment="1">
      <alignment vertical="center"/>
    </xf>
    <xf numFmtId="164" fontId="0" fillId="0" borderId="0" xfId="1" applyFont="1" applyAlignment="1">
      <alignment horizontal="center" vertical="center"/>
    </xf>
    <xf numFmtId="0" fontId="0" fillId="0" borderId="0" xfId="0" applyFill="1" applyAlignment="1">
      <alignment vertical="center"/>
    </xf>
    <xf numFmtId="0" fontId="6" fillId="2" borderId="0" xfId="0" applyFont="1" applyFill="1" applyAlignment="1">
      <alignment vertical="center"/>
    </xf>
    <xf numFmtId="0" fontId="7" fillId="2" borderId="0" xfId="0" applyFont="1" applyFill="1" applyAlignment="1">
      <alignment vertical="center"/>
    </xf>
    <xf numFmtId="0" fontId="8" fillId="2" borderId="0" xfId="0" applyFont="1" applyFill="1" applyAlignment="1">
      <alignment vertical="center"/>
    </xf>
    <xf numFmtId="0" fontId="7" fillId="0" borderId="0" xfId="0" applyFont="1" applyFill="1" applyAlignment="1">
      <alignment vertical="center"/>
    </xf>
    <xf numFmtId="0" fontId="8" fillId="0" borderId="0" xfId="0" applyFont="1" applyFill="1" applyAlignment="1">
      <alignment vertical="center"/>
    </xf>
    <xf numFmtId="0" fontId="5" fillId="3" borderId="0" xfId="0" applyFont="1" applyFill="1" applyAlignment="1">
      <alignment horizontal="center" vertical="center"/>
    </xf>
    <xf numFmtId="0" fontId="1" fillId="0" borderId="1" xfId="1" applyNumberFormat="1" applyFont="1" applyFill="1" applyBorder="1" applyAlignment="1">
      <alignment horizontal="center" vertical="center"/>
    </xf>
    <xf numFmtId="0" fontId="7" fillId="4" borderId="0" xfId="0" applyFont="1" applyFill="1" applyAlignment="1">
      <alignment vertical="center"/>
    </xf>
    <xf numFmtId="0" fontId="8" fillId="4" borderId="0" xfId="0" applyFont="1" applyFill="1" applyAlignment="1">
      <alignment vertical="center"/>
    </xf>
    <xf numFmtId="0" fontId="3" fillId="4" borderId="0" xfId="0" applyFont="1" applyFill="1" applyAlignment="1">
      <alignment vertical="center"/>
    </xf>
    <xf numFmtId="0" fontId="0" fillId="5" borderId="0" xfId="0" applyFill="1" applyAlignment="1">
      <alignment vertical="center"/>
    </xf>
    <xf numFmtId="0" fontId="0" fillId="5" borderId="0" xfId="0" applyFill="1" applyAlignment="1">
      <alignment horizontal="center" vertical="center"/>
    </xf>
    <xf numFmtId="164" fontId="0" fillId="5" borderId="0" xfId="1" applyFont="1" applyFill="1" applyAlignment="1">
      <alignment horizontal="center" vertical="center"/>
    </xf>
    <xf numFmtId="164" fontId="0" fillId="5" borderId="0" xfId="1" applyFont="1" applyFill="1" applyAlignment="1">
      <alignment vertical="center"/>
    </xf>
    <xf numFmtId="0" fontId="6" fillId="6" borderId="0" xfId="0" applyFont="1" applyFill="1" applyAlignment="1">
      <alignment horizontal="left" vertical="center" indent="1"/>
    </xf>
    <xf numFmtId="0" fontId="0" fillId="6" borderId="0" xfId="0" applyFill="1" applyAlignment="1">
      <alignment vertical="center"/>
    </xf>
    <xf numFmtId="0" fontId="3" fillId="4" borderId="0" xfId="0" applyFont="1" applyFill="1" applyAlignment="1">
      <alignment horizontal="left" vertical="center" indent="1"/>
    </xf>
    <xf numFmtId="165" fontId="1" fillId="0" borderId="1" xfId="1" applyNumberFormat="1" applyFont="1" applyFill="1" applyBorder="1" applyAlignment="1" applyProtection="1">
      <alignment horizontal="center" vertical="center"/>
      <protection locked="0"/>
    </xf>
    <xf numFmtId="166" fontId="1" fillId="0" borderId="1" xfId="1" applyNumberFormat="1" applyFont="1" applyFill="1" applyBorder="1" applyAlignment="1" applyProtection="1">
      <alignment horizontal="center" vertical="center"/>
      <protection locked="0"/>
    </xf>
    <xf numFmtId="0" fontId="1" fillId="0" borderId="1" xfId="1" applyNumberFormat="1" applyFont="1" applyFill="1" applyBorder="1" applyAlignment="1" applyProtection="1">
      <alignment horizontal="center" vertical="center"/>
      <protection locked="0"/>
    </xf>
    <xf numFmtId="10" fontId="1" fillId="0" borderId="1" xfId="2" applyNumberFormat="1" applyFont="1" applyFill="1" applyBorder="1" applyAlignment="1" applyProtection="1">
      <alignment horizontal="center" vertical="center"/>
      <protection locked="0"/>
    </xf>
    <xf numFmtId="0" fontId="7" fillId="2" borderId="0" xfId="0" applyFont="1" applyFill="1" applyAlignment="1" applyProtection="1">
      <alignment vertical="center"/>
    </xf>
    <xf numFmtId="0" fontId="8" fillId="2" borderId="0" xfId="0" applyFont="1" applyFill="1" applyAlignment="1" applyProtection="1">
      <alignment vertical="center"/>
    </xf>
    <xf numFmtId="0" fontId="6" fillId="2" borderId="0" xfId="0" applyFont="1" applyFill="1" applyAlignment="1" applyProtection="1">
      <alignment vertical="center"/>
    </xf>
    <xf numFmtId="0" fontId="0" fillId="0" borderId="0" xfId="0" applyAlignment="1" applyProtection="1">
      <alignment vertical="center"/>
    </xf>
    <xf numFmtId="0" fontId="0" fillId="4" borderId="0" xfId="0" applyFont="1" applyFill="1" applyAlignment="1" applyProtection="1">
      <alignment vertical="center"/>
    </xf>
    <xf numFmtId="0" fontId="0" fillId="0" borderId="0" xfId="0" applyFill="1" applyAlignment="1" applyProtection="1">
      <alignment vertical="center"/>
    </xf>
    <xf numFmtId="0" fontId="12" fillId="4" borderId="0" xfId="0" applyFont="1" applyFill="1" applyAlignment="1" applyProtection="1">
      <alignment vertical="center"/>
    </xf>
    <xf numFmtId="0" fontId="2" fillId="4" borderId="0" xfId="0" applyFont="1" applyFill="1" applyAlignment="1" applyProtection="1">
      <alignment vertical="center"/>
    </xf>
    <xf numFmtId="165" fontId="1" fillId="0" borderId="1" xfId="1" applyNumberFormat="1" applyFont="1" applyFill="1" applyBorder="1" applyAlignment="1" applyProtection="1">
      <alignment horizontal="center" vertical="center"/>
    </xf>
    <xf numFmtId="0" fontId="1" fillId="0" borderId="1" xfId="1" applyNumberFormat="1" applyFont="1" applyFill="1" applyBorder="1" applyAlignment="1" applyProtection="1">
      <alignment horizontal="center" vertical="center"/>
    </xf>
    <xf numFmtId="0" fontId="0" fillId="0" borderId="0" xfId="0" applyAlignment="1" applyProtection="1">
      <alignment horizontal="center" vertical="center"/>
    </xf>
    <xf numFmtId="164" fontId="0" fillId="0" borderId="0" xfId="1" applyFont="1" applyAlignment="1" applyProtection="1">
      <alignment horizontal="center" vertical="center"/>
    </xf>
    <xf numFmtId="164" fontId="0" fillId="0" borderId="0" xfId="1" applyFont="1" applyAlignment="1" applyProtection="1">
      <alignment vertical="center"/>
    </xf>
    <xf numFmtId="0" fontId="14" fillId="6" borderId="0" xfId="0" applyFont="1" applyFill="1" applyAlignment="1" applyProtection="1">
      <alignment vertical="center"/>
    </xf>
    <xf numFmtId="0" fontId="14" fillId="6" borderId="0" xfId="0" applyFont="1" applyFill="1" applyAlignment="1" applyProtection="1">
      <alignment horizontal="right" vertical="center" indent="1"/>
    </xf>
    <xf numFmtId="10" fontId="1" fillId="0" borderId="1" xfId="2" applyNumberFormat="1" applyFont="1" applyFill="1" applyBorder="1" applyAlignment="1" applyProtection="1">
      <alignment horizontal="center" vertical="center"/>
    </xf>
    <xf numFmtId="0" fontId="0" fillId="0" borderId="1" xfId="0" applyFont="1" applyFill="1" applyBorder="1" applyAlignment="1" applyProtection="1">
      <alignment horizontal="center" vertical="center"/>
    </xf>
    <xf numFmtId="170" fontId="0" fillId="0" borderId="1" xfId="0" applyNumberFormat="1" applyFont="1" applyFill="1" applyBorder="1" applyAlignment="1" applyProtection="1">
      <alignment horizontal="center" vertical="center"/>
    </xf>
    <xf numFmtId="0" fontId="3" fillId="4" borderId="0" xfId="0" applyFont="1" applyFill="1" applyAlignment="1" applyProtection="1">
      <alignment vertical="center"/>
    </xf>
    <xf numFmtId="0" fontId="3" fillId="4" borderId="0" xfId="0" applyFont="1" applyFill="1" applyAlignment="1" applyProtection="1">
      <alignment horizontal="right" vertical="center" indent="1"/>
    </xf>
    <xf numFmtId="0" fontId="9" fillId="4" borderId="0" xfId="0" applyFont="1" applyFill="1" applyAlignment="1" applyProtection="1">
      <alignment horizontal="left" vertical="center"/>
    </xf>
    <xf numFmtId="0" fontId="3" fillId="4" borderId="0" xfId="0" applyFont="1" applyFill="1" applyAlignment="1" applyProtection="1">
      <alignment horizontal="center" vertical="center"/>
    </xf>
    <xf numFmtId="0" fontId="3" fillId="4" borderId="0" xfId="0" applyFont="1" applyFill="1" applyAlignment="1" applyProtection="1">
      <alignment horizontal="left" vertical="center" indent="1"/>
    </xf>
    <xf numFmtId="169" fontId="0" fillId="0" borderId="1" xfId="0" applyNumberFormat="1" applyFont="1" applyFill="1" applyBorder="1" applyAlignment="1" applyProtection="1">
      <alignment horizontal="center" vertical="center"/>
    </xf>
    <xf numFmtId="0" fontId="13" fillId="4" borderId="0" xfId="0" applyFont="1" applyFill="1" applyAlignment="1" applyProtection="1">
      <alignment horizontal="right" vertical="center" indent="1"/>
    </xf>
    <xf numFmtId="171" fontId="13" fillId="4" borderId="0" xfId="0" applyNumberFormat="1" applyFont="1" applyFill="1" applyAlignment="1" applyProtection="1">
      <alignment horizontal="center" vertical="center"/>
    </xf>
    <xf numFmtId="165" fontId="13" fillId="4" borderId="0" xfId="0" applyNumberFormat="1" applyFont="1" applyFill="1" applyAlignment="1" applyProtection="1">
      <alignment horizontal="center" vertical="center"/>
    </xf>
    <xf numFmtId="165" fontId="2" fillId="3" borderId="2" xfId="0" applyNumberFormat="1" applyFont="1" applyFill="1" applyBorder="1" applyAlignment="1" applyProtection="1">
      <alignment horizontal="center" vertical="center"/>
    </xf>
    <xf numFmtId="165" fontId="2" fillId="3" borderId="3" xfId="0" applyNumberFormat="1" applyFont="1" applyFill="1" applyBorder="1" applyAlignment="1" applyProtection="1">
      <alignment horizontal="center" vertical="center"/>
    </xf>
    <xf numFmtId="165" fontId="2" fillId="3" borderId="4" xfId="0" applyNumberFormat="1" applyFont="1" applyFill="1" applyBorder="1" applyAlignment="1" applyProtection="1">
      <alignment horizontal="center" vertical="center"/>
    </xf>
    <xf numFmtId="0" fontId="3" fillId="0" borderId="8" xfId="0" applyFont="1" applyBorder="1" applyAlignment="1" applyProtection="1">
      <alignment horizontal="center" vertical="center"/>
    </xf>
    <xf numFmtId="0" fontId="4" fillId="0" borderId="6" xfId="0" applyFont="1" applyBorder="1" applyAlignment="1" applyProtection="1">
      <alignment horizontal="center" vertical="center"/>
    </xf>
    <xf numFmtId="0" fontId="4" fillId="0" borderId="7" xfId="0" applyFont="1" applyBorder="1" applyAlignment="1" applyProtection="1">
      <alignment horizontal="center" vertical="center"/>
    </xf>
    <xf numFmtId="0" fontId="10" fillId="0" borderId="2" xfId="0" applyNumberFormat="1" applyFont="1" applyBorder="1" applyAlignment="1" applyProtection="1">
      <alignment horizontal="center" vertical="center"/>
    </xf>
    <xf numFmtId="167" fontId="10" fillId="0" borderId="3" xfId="1" applyNumberFormat="1" applyFont="1" applyBorder="1" applyAlignment="1" applyProtection="1">
      <alignment vertical="center"/>
    </xf>
    <xf numFmtId="167" fontId="10" fillId="0" borderId="3" xfId="1" applyNumberFormat="1" applyFont="1" applyBorder="1" applyAlignment="1" applyProtection="1">
      <alignment horizontal="center" vertical="center"/>
    </xf>
    <xf numFmtId="167" fontId="10" fillId="0" borderId="3" xfId="0" applyNumberFormat="1" applyFont="1" applyBorder="1" applyAlignment="1" applyProtection="1">
      <alignment vertical="center"/>
    </xf>
    <xf numFmtId="167" fontId="10" fillId="0" borderId="4" xfId="0" applyNumberFormat="1" applyFont="1" applyBorder="1" applyAlignment="1" applyProtection="1">
      <alignment horizontal="center" vertical="center"/>
    </xf>
    <xf numFmtId="0" fontId="11" fillId="2" borderId="0" xfId="0" applyFont="1" applyFill="1" applyAlignment="1" applyProtection="1">
      <alignment vertical="center"/>
    </xf>
    <xf numFmtId="168" fontId="10" fillId="0" borderId="9" xfId="0" applyNumberFormat="1" applyFont="1" applyBorder="1" applyAlignment="1" applyProtection="1">
      <alignment horizontal="center" vertical="center"/>
    </xf>
    <xf numFmtId="167" fontId="10" fillId="0" borderId="1" xfId="1" applyNumberFormat="1" applyFont="1" applyBorder="1" applyAlignment="1" applyProtection="1">
      <alignment horizontal="center" vertical="center"/>
    </xf>
    <xf numFmtId="167" fontId="10" fillId="0" borderId="10" xfId="0" applyNumberFormat="1" applyFont="1" applyBorder="1" applyAlignment="1" applyProtection="1">
      <alignment horizontal="center" vertical="center"/>
    </xf>
    <xf numFmtId="168" fontId="10" fillId="0" borderId="5" xfId="0" applyNumberFormat="1" applyFont="1" applyBorder="1" applyAlignment="1" applyProtection="1">
      <alignment horizontal="center" vertical="center"/>
    </xf>
    <xf numFmtId="167" fontId="10" fillId="0" borderId="6" xfId="1" applyNumberFormat="1" applyFont="1" applyBorder="1" applyAlignment="1" applyProtection="1">
      <alignment horizontal="center" vertical="center"/>
    </xf>
    <xf numFmtId="167" fontId="10" fillId="0" borderId="7" xfId="0" applyNumberFormat="1" applyFont="1" applyBorder="1" applyAlignment="1" applyProtection="1">
      <alignment horizontal="center" vertical="center"/>
    </xf>
    <xf numFmtId="0" fontId="15" fillId="0" borderId="0" xfId="0" applyFont="1" applyAlignment="1">
      <alignment vertical="top"/>
    </xf>
    <xf numFmtId="0" fontId="16" fillId="0" borderId="0" xfId="3" applyAlignment="1">
      <alignment vertical="center"/>
    </xf>
    <xf numFmtId="0" fontId="11" fillId="2" borderId="0" xfId="0" applyFont="1" applyFill="1" applyAlignment="1">
      <alignment horizontal="right" vertical="center" indent="1"/>
    </xf>
  </cellXfs>
  <cellStyles count="4">
    <cellStyle name="Currency" xfId="1" builtinId="4"/>
    <cellStyle name="Hyperlink" xfId="3" builtinId="8"/>
    <cellStyle name="Normal" xfId="0" builtinId="0"/>
    <cellStyle name="Percent" xfId="2" builtinId="5"/>
  </cellStyles>
  <dxfs count="0"/>
  <tableStyles count="0" defaultTableStyle="TableStyleMedium2" defaultPivotStyle="PivotStyleLight16"/>
  <colors>
    <mruColors>
      <color rgb="FFE1E1E1"/>
      <color rgb="FFD5FFE8"/>
      <color rgb="FFE1EBFA"/>
      <color rgb="FF1698D5"/>
      <color rgb="FFFFE8E6"/>
      <color rgb="FFC30000"/>
      <color rgb="FF7D0000"/>
      <color rgb="FFF68C1F"/>
      <color rgb="FF00AA50"/>
      <color rgb="FFB2B2B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areaChart>
        <c:grouping val="standard"/>
        <c:varyColors val="0"/>
        <c:ser>
          <c:idx val="1"/>
          <c:order val="0"/>
          <c:tx>
            <c:strRef>
              <c:f>Charts!$B$4</c:f>
              <c:strCache>
                <c:ptCount val="1"/>
                <c:pt idx="0">
                  <c:v>Amortization WITHOUT Extra Payments</c:v>
                </c:pt>
              </c:strCache>
            </c:strRef>
          </c:tx>
          <c:spPr>
            <a:solidFill>
              <a:schemeClr val="accent2"/>
            </a:solidFill>
            <a:ln>
              <a:noFill/>
            </a:ln>
            <a:effectLst/>
            <a:scene3d>
              <a:camera prst="orthographicFront"/>
              <a:lightRig rig="threePt" dir="t"/>
            </a:scene3d>
            <a:sp3d/>
          </c:spPr>
          <c:cat>
            <c:numRef>
              <c:f>Amortization!$K$20:$K$380</c:f>
              <c:numCache>
                <c:formatCode>0;0;;</c:formatCode>
                <c:ptCount val="361"/>
                <c:pt idx="0" formatCode="General">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pt idx="91">
                  <c:v>91</c:v>
                </c:pt>
                <c:pt idx="92">
                  <c:v>92</c:v>
                </c:pt>
                <c:pt idx="93">
                  <c:v>93</c:v>
                </c:pt>
                <c:pt idx="94">
                  <c:v>94</c:v>
                </c:pt>
                <c:pt idx="95">
                  <c:v>95</c:v>
                </c:pt>
                <c:pt idx="96">
                  <c:v>96</c:v>
                </c:pt>
                <c:pt idx="97">
                  <c:v>97</c:v>
                </c:pt>
                <c:pt idx="98">
                  <c:v>98</c:v>
                </c:pt>
                <c:pt idx="99">
                  <c:v>99</c:v>
                </c:pt>
                <c:pt idx="100">
                  <c:v>100</c:v>
                </c:pt>
                <c:pt idx="101">
                  <c:v>101</c:v>
                </c:pt>
                <c:pt idx="102">
                  <c:v>102</c:v>
                </c:pt>
                <c:pt idx="103">
                  <c:v>103</c:v>
                </c:pt>
                <c:pt idx="104">
                  <c:v>104</c:v>
                </c:pt>
                <c:pt idx="105">
                  <c:v>105</c:v>
                </c:pt>
                <c:pt idx="106">
                  <c:v>106</c:v>
                </c:pt>
                <c:pt idx="107">
                  <c:v>107</c:v>
                </c:pt>
                <c:pt idx="108">
                  <c:v>108</c:v>
                </c:pt>
                <c:pt idx="109">
                  <c:v>109</c:v>
                </c:pt>
                <c:pt idx="110">
                  <c:v>110</c:v>
                </c:pt>
                <c:pt idx="111">
                  <c:v>111</c:v>
                </c:pt>
                <c:pt idx="112">
                  <c:v>112</c:v>
                </c:pt>
                <c:pt idx="113">
                  <c:v>113</c:v>
                </c:pt>
                <c:pt idx="114">
                  <c:v>114</c:v>
                </c:pt>
                <c:pt idx="115">
                  <c:v>115</c:v>
                </c:pt>
                <c:pt idx="116">
                  <c:v>116</c:v>
                </c:pt>
                <c:pt idx="117">
                  <c:v>117</c:v>
                </c:pt>
                <c:pt idx="118">
                  <c:v>118</c:v>
                </c:pt>
                <c:pt idx="119">
                  <c:v>119</c:v>
                </c:pt>
                <c:pt idx="120">
                  <c:v>120</c:v>
                </c:pt>
                <c:pt idx="121">
                  <c:v>121</c:v>
                </c:pt>
                <c:pt idx="122">
                  <c:v>122</c:v>
                </c:pt>
                <c:pt idx="123">
                  <c:v>123</c:v>
                </c:pt>
                <c:pt idx="124">
                  <c:v>124</c:v>
                </c:pt>
                <c:pt idx="125">
                  <c:v>125</c:v>
                </c:pt>
                <c:pt idx="126">
                  <c:v>126</c:v>
                </c:pt>
                <c:pt idx="127">
                  <c:v>127</c:v>
                </c:pt>
                <c:pt idx="128">
                  <c:v>128</c:v>
                </c:pt>
                <c:pt idx="129">
                  <c:v>129</c:v>
                </c:pt>
                <c:pt idx="130">
                  <c:v>130</c:v>
                </c:pt>
                <c:pt idx="131">
                  <c:v>131</c:v>
                </c:pt>
                <c:pt idx="132">
                  <c:v>132</c:v>
                </c:pt>
                <c:pt idx="133">
                  <c:v>133</c:v>
                </c:pt>
                <c:pt idx="134">
                  <c:v>134</c:v>
                </c:pt>
                <c:pt idx="135">
                  <c:v>135</c:v>
                </c:pt>
                <c:pt idx="136">
                  <c:v>136</c:v>
                </c:pt>
                <c:pt idx="137">
                  <c:v>137</c:v>
                </c:pt>
                <c:pt idx="138">
                  <c:v>138</c:v>
                </c:pt>
                <c:pt idx="139">
                  <c:v>139</c:v>
                </c:pt>
                <c:pt idx="140">
                  <c:v>140</c:v>
                </c:pt>
                <c:pt idx="141">
                  <c:v>141</c:v>
                </c:pt>
                <c:pt idx="142">
                  <c:v>142</c:v>
                </c:pt>
                <c:pt idx="143">
                  <c:v>143</c:v>
                </c:pt>
                <c:pt idx="144">
                  <c:v>144</c:v>
                </c:pt>
                <c:pt idx="145">
                  <c:v>145</c:v>
                </c:pt>
                <c:pt idx="146">
                  <c:v>146</c:v>
                </c:pt>
                <c:pt idx="147">
                  <c:v>147</c:v>
                </c:pt>
                <c:pt idx="148">
                  <c:v>148</c:v>
                </c:pt>
                <c:pt idx="149">
                  <c:v>149</c:v>
                </c:pt>
                <c:pt idx="150">
                  <c:v>150</c:v>
                </c:pt>
                <c:pt idx="151">
                  <c:v>151</c:v>
                </c:pt>
                <c:pt idx="152">
                  <c:v>152</c:v>
                </c:pt>
                <c:pt idx="153">
                  <c:v>153</c:v>
                </c:pt>
                <c:pt idx="154">
                  <c:v>154</c:v>
                </c:pt>
                <c:pt idx="155">
                  <c:v>155</c:v>
                </c:pt>
                <c:pt idx="156">
                  <c:v>156</c:v>
                </c:pt>
                <c:pt idx="157">
                  <c:v>157</c:v>
                </c:pt>
                <c:pt idx="158">
                  <c:v>158</c:v>
                </c:pt>
                <c:pt idx="159">
                  <c:v>159</c:v>
                </c:pt>
                <c:pt idx="160">
                  <c:v>160</c:v>
                </c:pt>
                <c:pt idx="161">
                  <c:v>161</c:v>
                </c:pt>
                <c:pt idx="162">
                  <c:v>162</c:v>
                </c:pt>
                <c:pt idx="163">
                  <c:v>163</c:v>
                </c:pt>
                <c:pt idx="164">
                  <c:v>164</c:v>
                </c:pt>
                <c:pt idx="165">
                  <c:v>165</c:v>
                </c:pt>
                <c:pt idx="166">
                  <c:v>166</c:v>
                </c:pt>
                <c:pt idx="167">
                  <c:v>167</c:v>
                </c:pt>
                <c:pt idx="168">
                  <c:v>168</c:v>
                </c:pt>
                <c:pt idx="169">
                  <c:v>169</c:v>
                </c:pt>
                <c:pt idx="170">
                  <c:v>170</c:v>
                </c:pt>
                <c:pt idx="171">
                  <c:v>171</c:v>
                </c:pt>
                <c:pt idx="172">
                  <c:v>172</c:v>
                </c:pt>
                <c:pt idx="173">
                  <c:v>173</c:v>
                </c:pt>
                <c:pt idx="174">
                  <c:v>174</c:v>
                </c:pt>
                <c:pt idx="175">
                  <c:v>175</c:v>
                </c:pt>
                <c:pt idx="176">
                  <c:v>176</c:v>
                </c:pt>
                <c:pt idx="177">
                  <c:v>177</c:v>
                </c:pt>
                <c:pt idx="178">
                  <c:v>178</c:v>
                </c:pt>
                <c:pt idx="179">
                  <c:v>179</c:v>
                </c:pt>
                <c:pt idx="180">
                  <c:v>180</c:v>
                </c:pt>
                <c:pt idx="181">
                  <c:v>181</c:v>
                </c:pt>
                <c:pt idx="182">
                  <c:v>182</c:v>
                </c:pt>
                <c:pt idx="183">
                  <c:v>183</c:v>
                </c:pt>
                <c:pt idx="184">
                  <c:v>184</c:v>
                </c:pt>
                <c:pt idx="185">
                  <c:v>185</c:v>
                </c:pt>
                <c:pt idx="186">
                  <c:v>186</c:v>
                </c:pt>
                <c:pt idx="187">
                  <c:v>187</c:v>
                </c:pt>
                <c:pt idx="188">
                  <c:v>188</c:v>
                </c:pt>
                <c:pt idx="189">
                  <c:v>189</c:v>
                </c:pt>
                <c:pt idx="190">
                  <c:v>190</c:v>
                </c:pt>
                <c:pt idx="191">
                  <c:v>191</c:v>
                </c:pt>
                <c:pt idx="192">
                  <c:v>192</c:v>
                </c:pt>
                <c:pt idx="193">
                  <c:v>193</c:v>
                </c:pt>
                <c:pt idx="194">
                  <c:v>194</c:v>
                </c:pt>
                <c:pt idx="195">
                  <c:v>195</c:v>
                </c:pt>
                <c:pt idx="196">
                  <c:v>196</c:v>
                </c:pt>
                <c:pt idx="197">
                  <c:v>197</c:v>
                </c:pt>
                <c:pt idx="198">
                  <c:v>198</c:v>
                </c:pt>
                <c:pt idx="199">
                  <c:v>199</c:v>
                </c:pt>
                <c:pt idx="200">
                  <c:v>200</c:v>
                </c:pt>
                <c:pt idx="201">
                  <c:v>201</c:v>
                </c:pt>
                <c:pt idx="202">
                  <c:v>202</c:v>
                </c:pt>
                <c:pt idx="203">
                  <c:v>203</c:v>
                </c:pt>
                <c:pt idx="204">
                  <c:v>204</c:v>
                </c:pt>
                <c:pt idx="205">
                  <c:v>205</c:v>
                </c:pt>
                <c:pt idx="206">
                  <c:v>206</c:v>
                </c:pt>
                <c:pt idx="207">
                  <c:v>207</c:v>
                </c:pt>
                <c:pt idx="208">
                  <c:v>208</c:v>
                </c:pt>
                <c:pt idx="209">
                  <c:v>209</c:v>
                </c:pt>
                <c:pt idx="210">
                  <c:v>210</c:v>
                </c:pt>
                <c:pt idx="211">
                  <c:v>211</c:v>
                </c:pt>
                <c:pt idx="212">
                  <c:v>212</c:v>
                </c:pt>
                <c:pt idx="213">
                  <c:v>213</c:v>
                </c:pt>
                <c:pt idx="214">
                  <c:v>214</c:v>
                </c:pt>
                <c:pt idx="215">
                  <c:v>215</c:v>
                </c:pt>
                <c:pt idx="216">
                  <c:v>216</c:v>
                </c:pt>
                <c:pt idx="217">
                  <c:v>217</c:v>
                </c:pt>
                <c:pt idx="218">
                  <c:v>218</c:v>
                </c:pt>
                <c:pt idx="219">
                  <c:v>219</c:v>
                </c:pt>
                <c:pt idx="220">
                  <c:v>220</c:v>
                </c:pt>
                <c:pt idx="221">
                  <c:v>221</c:v>
                </c:pt>
                <c:pt idx="222">
                  <c:v>222</c:v>
                </c:pt>
                <c:pt idx="223">
                  <c:v>223</c:v>
                </c:pt>
                <c:pt idx="224">
                  <c:v>224</c:v>
                </c:pt>
                <c:pt idx="225">
                  <c:v>225</c:v>
                </c:pt>
                <c:pt idx="226">
                  <c:v>226</c:v>
                </c:pt>
                <c:pt idx="227">
                  <c:v>227</c:v>
                </c:pt>
                <c:pt idx="228">
                  <c:v>228</c:v>
                </c:pt>
                <c:pt idx="229">
                  <c:v>229</c:v>
                </c:pt>
                <c:pt idx="230">
                  <c:v>230</c:v>
                </c:pt>
                <c:pt idx="231">
                  <c:v>231</c:v>
                </c:pt>
                <c:pt idx="232">
                  <c:v>232</c:v>
                </c:pt>
                <c:pt idx="233">
                  <c:v>233</c:v>
                </c:pt>
                <c:pt idx="234">
                  <c:v>234</c:v>
                </c:pt>
                <c:pt idx="235">
                  <c:v>235</c:v>
                </c:pt>
                <c:pt idx="236">
                  <c:v>236</c:v>
                </c:pt>
                <c:pt idx="237">
                  <c:v>237</c:v>
                </c:pt>
                <c:pt idx="238">
                  <c:v>238</c:v>
                </c:pt>
                <c:pt idx="239">
                  <c:v>239</c:v>
                </c:pt>
                <c:pt idx="240">
                  <c:v>240</c:v>
                </c:pt>
                <c:pt idx="241">
                  <c:v>0</c:v>
                </c:pt>
                <c:pt idx="242">
                  <c:v>0</c:v>
                </c:pt>
                <c:pt idx="243">
                  <c:v>0</c:v>
                </c:pt>
                <c:pt idx="244">
                  <c:v>0</c:v>
                </c:pt>
                <c:pt idx="245">
                  <c:v>0</c:v>
                </c:pt>
                <c:pt idx="246">
                  <c:v>0</c:v>
                </c:pt>
                <c:pt idx="247">
                  <c:v>0</c:v>
                </c:pt>
                <c:pt idx="248">
                  <c:v>0</c:v>
                </c:pt>
                <c:pt idx="249">
                  <c:v>0</c:v>
                </c:pt>
                <c:pt idx="250">
                  <c:v>0</c:v>
                </c:pt>
                <c:pt idx="251">
                  <c:v>0</c:v>
                </c:pt>
                <c:pt idx="252">
                  <c:v>0</c:v>
                </c:pt>
                <c:pt idx="253">
                  <c:v>0</c:v>
                </c:pt>
                <c:pt idx="254">
                  <c:v>0</c:v>
                </c:pt>
                <c:pt idx="255">
                  <c:v>0</c:v>
                </c:pt>
                <c:pt idx="256">
                  <c:v>0</c:v>
                </c:pt>
                <c:pt idx="257">
                  <c:v>0</c:v>
                </c:pt>
                <c:pt idx="258">
                  <c:v>0</c:v>
                </c:pt>
                <c:pt idx="259">
                  <c:v>0</c:v>
                </c:pt>
                <c:pt idx="260">
                  <c:v>0</c:v>
                </c:pt>
                <c:pt idx="261">
                  <c:v>0</c:v>
                </c:pt>
                <c:pt idx="262">
                  <c:v>0</c:v>
                </c:pt>
                <c:pt idx="263">
                  <c:v>0</c:v>
                </c:pt>
                <c:pt idx="264">
                  <c:v>0</c:v>
                </c:pt>
                <c:pt idx="265">
                  <c:v>0</c:v>
                </c:pt>
                <c:pt idx="266">
                  <c:v>0</c:v>
                </c:pt>
                <c:pt idx="267">
                  <c:v>0</c:v>
                </c:pt>
                <c:pt idx="268">
                  <c:v>0</c:v>
                </c:pt>
                <c:pt idx="269">
                  <c:v>0</c:v>
                </c:pt>
                <c:pt idx="270">
                  <c:v>0</c:v>
                </c:pt>
                <c:pt idx="271">
                  <c:v>0</c:v>
                </c:pt>
                <c:pt idx="272">
                  <c:v>0</c:v>
                </c:pt>
                <c:pt idx="273">
                  <c:v>0</c:v>
                </c:pt>
                <c:pt idx="274">
                  <c:v>0</c:v>
                </c:pt>
                <c:pt idx="275">
                  <c:v>0</c:v>
                </c:pt>
                <c:pt idx="276">
                  <c:v>0</c:v>
                </c:pt>
                <c:pt idx="277">
                  <c:v>0</c:v>
                </c:pt>
                <c:pt idx="278">
                  <c:v>0</c:v>
                </c:pt>
                <c:pt idx="279">
                  <c:v>0</c:v>
                </c:pt>
                <c:pt idx="280">
                  <c:v>0</c:v>
                </c:pt>
                <c:pt idx="281">
                  <c:v>0</c:v>
                </c:pt>
                <c:pt idx="282">
                  <c:v>0</c:v>
                </c:pt>
                <c:pt idx="283">
                  <c:v>0</c:v>
                </c:pt>
                <c:pt idx="284">
                  <c:v>0</c:v>
                </c:pt>
                <c:pt idx="285">
                  <c:v>0</c:v>
                </c:pt>
                <c:pt idx="286">
                  <c:v>0</c:v>
                </c:pt>
                <c:pt idx="287">
                  <c:v>0</c:v>
                </c:pt>
                <c:pt idx="288">
                  <c:v>0</c:v>
                </c:pt>
                <c:pt idx="289">
                  <c:v>0</c:v>
                </c:pt>
                <c:pt idx="290">
                  <c:v>0</c:v>
                </c:pt>
                <c:pt idx="291">
                  <c:v>0</c:v>
                </c:pt>
                <c:pt idx="292">
                  <c:v>0</c:v>
                </c:pt>
                <c:pt idx="293">
                  <c:v>0</c:v>
                </c:pt>
                <c:pt idx="294">
                  <c:v>0</c:v>
                </c:pt>
                <c:pt idx="295">
                  <c:v>0</c:v>
                </c:pt>
                <c:pt idx="296">
                  <c:v>0</c:v>
                </c:pt>
                <c:pt idx="297">
                  <c:v>0</c:v>
                </c:pt>
                <c:pt idx="298">
                  <c:v>0</c:v>
                </c:pt>
                <c:pt idx="299">
                  <c:v>0</c:v>
                </c:pt>
                <c:pt idx="300">
                  <c:v>0</c:v>
                </c:pt>
                <c:pt idx="301">
                  <c:v>0</c:v>
                </c:pt>
                <c:pt idx="302">
                  <c:v>0</c:v>
                </c:pt>
                <c:pt idx="303">
                  <c:v>0</c:v>
                </c:pt>
                <c:pt idx="304">
                  <c:v>0</c:v>
                </c:pt>
                <c:pt idx="305">
                  <c:v>0</c:v>
                </c:pt>
                <c:pt idx="306">
                  <c:v>0</c:v>
                </c:pt>
                <c:pt idx="307">
                  <c:v>0</c:v>
                </c:pt>
                <c:pt idx="308">
                  <c:v>0</c:v>
                </c:pt>
                <c:pt idx="309">
                  <c:v>0</c:v>
                </c:pt>
                <c:pt idx="310">
                  <c:v>0</c:v>
                </c:pt>
                <c:pt idx="311">
                  <c:v>0</c:v>
                </c:pt>
                <c:pt idx="312">
                  <c:v>0</c:v>
                </c:pt>
                <c:pt idx="313">
                  <c:v>0</c:v>
                </c:pt>
                <c:pt idx="314">
                  <c:v>0</c:v>
                </c:pt>
                <c:pt idx="315">
                  <c:v>0</c:v>
                </c:pt>
                <c:pt idx="316">
                  <c:v>0</c:v>
                </c:pt>
                <c:pt idx="317">
                  <c:v>0</c:v>
                </c:pt>
                <c:pt idx="318">
                  <c:v>0</c:v>
                </c:pt>
                <c:pt idx="319">
                  <c:v>0</c:v>
                </c:pt>
                <c:pt idx="320">
                  <c:v>0</c:v>
                </c:pt>
                <c:pt idx="321">
                  <c:v>0</c:v>
                </c:pt>
                <c:pt idx="322">
                  <c:v>0</c:v>
                </c:pt>
                <c:pt idx="323">
                  <c:v>0</c:v>
                </c:pt>
                <c:pt idx="324">
                  <c:v>0</c:v>
                </c:pt>
                <c:pt idx="325">
                  <c:v>0</c:v>
                </c:pt>
                <c:pt idx="326">
                  <c:v>0</c:v>
                </c:pt>
                <c:pt idx="327">
                  <c:v>0</c:v>
                </c:pt>
                <c:pt idx="328">
                  <c:v>0</c:v>
                </c:pt>
                <c:pt idx="329">
                  <c:v>0</c:v>
                </c:pt>
                <c:pt idx="330">
                  <c:v>0</c:v>
                </c:pt>
                <c:pt idx="331">
                  <c:v>0</c:v>
                </c:pt>
                <c:pt idx="332">
                  <c:v>0</c:v>
                </c:pt>
                <c:pt idx="333">
                  <c:v>0</c:v>
                </c:pt>
                <c:pt idx="334">
                  <c:v>0</c:v>
                </c:pt>
                <c:pt idx="335">
                  <c:v>0</c:v>
                </c:pt>
                <c:pt idx="336">
                  <c:v>0</c:v>
                </c:pt>
                <c:pt idx="337">
                  <c:v>0</c:v>
                </c:pt>
                <c:pt idx="338">
                  <c:v>0</c:v>
                </c:pt>
                <c:pt idx="339">
                  <c:v>0</c:v>
                </c:pt>
                <c:pt idx="340">
                  <c:v>0</c:v>
                </c:pt>
                <c:pt idx="341">
                  <c:v>0</c:v>
                </c:pt>
                <c:pt idx="342">
                  <c:v>0</c:v>
                </c:pt>
                <c:pt idx="343">
                  <c:v>0</c:v>
                </c:pt>
                <c:pt idx="344">
                  <c:v>0</c:v>
                </c:pt>
                <c:pt idx="345">
                  <c:v>0</c:v>
                </c:pt>
                <c:pt idx="346">
                  <c:v>0</c:v>
                </c:pt>
                <c:pt idx="347">
                  <c:v>0</c:v>
                </c:pt>
                <c:pt idx="348">
                  <c:v>0</c:v>
                </c:pt>
                <c:pt idx="349">
                  <c:v>0</c:v>
                </c:pt>
                <c:pt idx="350">
                  <c:v>0</c:v>
                </c:pt>
                <c:pt idx="351">
                  <c:v>0</c:v>
                </c:pt>
                <c:pt idx="352">
                  <c:v>0</c:v>
                </c:pt>
                <c:pt idx="353">
                  <c:v>0</c:v>
                </c:pt>
                <c:pt idx="354">
                  <c:v>0</c:v>
                </c:pt>
                <c:pt idx="355">
                  <c:v>0</c:v>
                </c:pt>
                <c:pt idx="356">
                  <c:v>0</c:v>
                </c:pt>
                <c:pt idx="357">
                  <c:v>0</c:v>
                </c:pt>
                <c:pt idx="358">
                  <c:v>0</c:v>
                </c:pt>
                <c:pt idx="359">
                  <c:v>0</c:v>
                </c:pt>
                <c:pt idx="360">
                  <c:v>0</c:v>
                </c:pt>
              </c:numCache>
            </c:numRef>
          </c:cat>
          <c:val>
            <c:numRef>
              <c:f>Amortization!$O$20:$O$380</c:f>
              <c:numCache>
                <c:formatCode>"$"#,##0.00;\-"$"#,##0.00;;</c:formatCode>
                <c:ptCount val="361"/>
                <c:pt idx="0">
                  <c:v>100000</c:v>
                </c:pt>
                <c:pt idx="1">
                  <c:v>99687.000359977988</c:v>
                </c:pt>
                <c:pt idx="2">
                  <c:v>99373.28342911425</c:v>
                </c:pt>
                <c:pt idx="3">
                  <c:v>99058.847563617281</c:v>
                </c:pt>
                <c:pt idx="4">
                  <c:v>98743.691115928552</c:v>
                </c:pt>
                <c:pt idx="5">
                  <c:v>98427.812434713866</c:v>
                </c:pt>
                <c:pt idx="6">
                  <c:v>98111.20986485474</c:v>
                </c:pt>
                <c:pt idx="7">
                  <c:v>97793.881747439678</c:v>
                </c:pt>
                <c:pt idx="8">
                  <c:v>97475.82641975554</c:v>
                </c:pt>
                <c:pt idx="9">
                  <c:v>97157.042215278794</c:v>
                </c:pt>
                <c:pt idx="10">
                  <c:v>96837.527463666789</c:v>
                </c:pt>
                <c:pt idx="11">
                  <c:v>96517.280490749006</c:v>
                </c:pt>
                <c:pt idx="12">
                  <c:v>96196.299618518286</c:v>
                </c:pt>
                <c:pt idx="13">
                  <c:v>95874.583165122036</c:v>
                </c:pt>
                <c:pt idx="14">
                  <c:v>95552.129444853432</c:v>
                </c:pt>
                <c:pt idx="15">
                  <c:v>95228.936768142536</c:v>
                </c:pt>
                <c:pt idx="16">
                  <c:v>94905.003441547509</c:v>
                </c:pt>
                <c:pt idx="17">
                  <c:v>94580.327767745708</c:v>
                </c:pt>
                <c:pt idx="18">
                  <c:v>94254.908045524775</c:v>
                </c:pt>
                <c:pt idx="19">
                  <c:v>93928.742569773749</c:v>
                </c:pt>
                <c:pt idx="20">
                  <c:v>93601.829631474131</c:v>
                </c:pt>
                <c:pt idx="21">
                  <c:v>93274.167517690905</c:v>
                </c:pt>
                <c:pt idx="22">
                  <c:v>92945.754511563602</c:v>
                </c:pt>
                <c:pt idx="23">
                  <c:v>92616.588892297252</c:v>
                </c:pt>
                <c:pt idx="24">
                  <c:v>92286.668935153415</c:v>
                </c:pt>
                <c:pt idx="25">
                  <c:v>91955.992911441121</c:v>
                </c:pt>
                <c:pt idx="26">
                  <c:v>91624.559088507827</c:v>
                </c:pt>
                <c:pt idx="27">
                  <c:v>91292.365729730314</c:v>
                </c:pt>
                <c:pt idx="28">
                  <c:v>90959.411094505602</c:v>
                </c:pt>
                <c:pt idx="29">
                  <c:v>90625.693438241826</c:v>
                </c:pt>
                <c:pt idx="30">
                  <c:v>90291.211012349115</c:v>
                </c:pt>
                <c:pt idx="31">
                  <c:v>89955.962064230393</c:v>
                </c:pt>
                <c:pt idx="32">
                  <c:v>89619.94483727224</c:v>
                </c:pt>
                <c:pt idx="33">
                  <c:v>89283.157570835639</c:v>
                </c:pt>
                <c:pt idx="34">
                  <c:v>88945.598500246793</c:v>
                </c:pt>
                <c:pt idx="35">
                  <c:v>88607.265856787839</c:v>
                </c:pt>
                <c:pt idx="36">
                  <c:v>88268.157867687623</c:v>
                </c:pt>
                <c:pt idx="37">
                  <c:v>87928.27275611239</c:v>
                </c:pt>
                <c:pt idx="38">
                  <c:v>87587.608741156466</c:v>
                </c:pt>
                <c:pt idx="39">
                  <c:v>87246.164037832932</c:v>
                </c:pt>
                <c:pt idx="40">
                  <c:v>86903.936857064284</c:v>
                </c:pt>
                <c:pt idx="41">
                  <c:v>86560.925405673042</c:v>
                </c:pt>
                <c:pt idx="42">
                  <c:v>86217.127886372356</c:v>
                </c:pt>
                <c:pt idx="43">
                  <c:v>85872.542497756614</c:v>
                </c:pt>
                <c:pt idx="44">
                  <c:v>85527.167434291958</c:v>
                </c:pt>
                <c:pt idx="45">
                  <c:v>85181.000886306865</c:v>
                </c:pt>
                <c:pt idx="46">
                  <c:v>84834.041039982636</c:v>
                </c:pt>
                <c:pt idx="47">
                  <c:v>84486.286077343917</c:v>
                </c:pt>
                <c:pt idx="48">
                  <c:v>84137.734176249141</c:v>
                </c:pt>
                <c:pt idx="49">
                  <c:v>83788.383510381027</c:v>
                </c:pt>
                <c:pt idx="50">
                  <c:v>83438.232249236971</c:v>
                </c:pt>
                <c:pt idx="51">
                  <c:v>83087.278558119462</c:v>
                </c:pt>
                <c:pt idx="52">
                  <c:v>82735.520598126473</c:v>
                </c:pt>
                <c:pt idx="53">
                  <c:v>82382.956526141832</c:v>
                </c:pt>
                <c:pt idx="54">
                  <c:v>82029.584494825554</c:v>
                </c:pt>
                <c:pt idx="55">
                  <c:v>81675.402652604185</c:v>
                </c:pt>
                <c:pt idx="56">
                  <c:v>81320.409143661047</c:v>
                </c:pt>
                <c:pt idx="57">
                  <c:v>80964.602107926592</c:v>
                </c:pt>
                <c:pt idx="58">
                  <c:v>80607.97968106858</c:v>
                </c:pt>
                <c:pt idx="59">
                  <c:v>80250.539994482344</c:v>
                </c:pt>
                <c:pt idx="60">
                  <c:v>79892.281175281023</c:v>
                </c:pt>
                <c:pt idx="61">
                  <c:v>79533.201346285699</c:v>
                </c:pt>
                <c:pt idx="62">
                  <c:v>79173.298626015589</c:v>
                </c:pt>
                <c:pt idx="63">
                  <c:v>78812.571128678188</c:v>
                </c:pt>
                <c:pt idx="64">
                  <c:v>78451.016964159397</c:v>
                </c:pt>
                <c:pt idx="65">
                  <c:v>78088.634238013576</c:v>
                </c:pt>
                <c:pt idx="66">
                  <c:v>77725.421051453668</c:v>
                </c:pt>
                <c:pt idx="67">
                  <c:v>77361.37550134123</c:v>
                </c:pt>
                <c:pt idx="68">
                  <c:v>76996.495680176449</c:v>
                </c:pt>
                <c:pt idx="69">
                  <c:v>76630.779676088176</c:v>
                </c:pt>
                <c:pt idx="70">
                  <c:v>76264.225572823867</c:v>
                </c:pt>
                <c:pt idx="71">
                  <c:v>75896.831449739577</c:v>
                </c:pt>
                <c:pt idx="72">
                  <c:v>75528.595381789884</c:v>
                </c:pt>
                <c:pt idx="73">
                  <c:v>75159.515439517796</c:v>
                </c:pt>
                <c:pt idx="74">
                  <c:v>74789.589689044675</c:v>
                </c:pt>
                <c:pt idx="75">
                  <c:v>74418.816192060054</c:v>
                </c:pt>
                <c:pt idx="76">
                  <c:v>74047.19300581151</c:v>
                </c:pt>
                <c:pt idx="77">
                  <c:v>73674.718183094476</c:v>
                </c:pt>
                <c:pt idx="78">
                  <c:v>73301.389772242052</c:v>
                </c:pt>
                <c:pt idx="79">
                  <c:v>72927.205817114751</c:v>
                </c:pt>
                <c:pt idx="80">
                  <c:v>72552.164357090296</c:v>
                </c:pt>
                <c:pt idx="81">
                  <c:v>72176.263427053273</c:v>
                </c:pt>
                <c:pt idx="82">
                  <c:v>71799.501057384914</c:v>
                </c:pt>
                <c:pt idx="83">
                  <c:v>71421.875273952741</c:v>
                </c:pt>
                <c:pt idx="84">
                  <c:v>71043.384098100199</c:v>
                </c:pt>
                <c:pt idx="85">
                  <c:v>70664.025546636331</c:v>
                </c:pt>
                <c:pt idx="86">
                  <c:v>70283.79763182535</c:v>
                </c:pt>
                <c:pt idx="87">
                  <c:v>69902.698361376271</c:v>
                </c:pt>
                <c:pt idx="88">
                  <c:v>69520.725738432404</c:v>
                </c:pt>
                <c:pt idx="89">
                  <c:v>69137.877761560958</c:v>
                </c:pt>
                <c:pt idx="90">
                  <c:v>68754.152424742526</c:v>
                </c:pt>
                <c:pt idx="91">
                  <c:v>68369.547717360547</c:v>
                </c:pt>
                <c:pt idx="92">
                  <c:v>67984.061624190814</c:v>
                </c:pt>
                <c:pt idx="93">
                  <c:v>67597.692125390895</c:v>
                </c:pt>
                <c:pt idx="94">
                  <c:v>67210.437196489569</c:v>
                </c:pt>
                <c:pt idx="95">
                  <c:v>66822.294808376173</c:v>
                </c:pt>
                <c:pt idx="96">
                  <c:v>66433.262927290023</c:v>
                </c:pt>
                <c:pt idx="97">
                  <c:v>66043.339514809719</c:v>
                </c:pt>
                <c:pt idx="98">
                  <c:v>65652.522527842477</c:v>
                </c:pt>
                <c:pt idx="99">
                  <c:v>65260.809918613435</c:v>
                </c:pt>
                <c:pt idx="100">
                  <c:v>64868.199634654906</c:v>
                </c:pt>
                <c:pt idx="101">
                  <c:v>64474.689618795637</c:v>
                </c:pt>
                <c:pt idx="102">
                  <c:v>64080.277809150029</c:v>
                </c:pt>
                <c:pt idx="103">
                  <c:v>63684.962139107316</c:v>
                </c:pt>
                <c:pt idx="104">
                  <c:v>63288.740537320751</c:v>
                </c:pt>
                <c:pt idx="105">
                  <c:v>62891.610927696762</c:v>
                </c:pt>
                <c:pt idx="106">
                  <c:v>62493.571229384048</c:v>
                </c:pt>
                <c:pt idx="107">
                  <c:v>62094.619356762705</c:v>
                </c:pt>
                <c:pt idx="108">
                  <c:v>61694.753219433267</c:v>
                </c:pt>
                <c:pt idx="109">
                  <c:v>61293.970722205784</c:v>
                </c:pt>
                <c:pt idx="110">
                  <c:v>60892.269765088822</c:v>
                </c:pt>
                <c:pt idx="111">
                  <c:v>60489.648243278469</c:v>
                </c:pt>
                <c:pt idx="112">
                  <c:v>60086.104047147302</c:v>
                </c:pt>
                <c:pt idx="113">
                  <c:v>59681.635062233334</c:v>
                </c:pt>
                <c:pt idx="114">
                  <c:v>59276.239169228938</c:v>
                </c:pt>
                <c:pt idx="115">
                  <c:v>58869.914243969739</c:v>
                </c:pt>
                <c:pt idx="116">
                  <c:v>58462.658157423488</c:v>
                </c:pt>
                <c:pt idx="117">
                  <c:v>58054.468775678899</c:v>
                </c:pt>
                <c:pt idx="118">
                  <c:v>57645.343959934478</c:v>
                </c:pt>
                <c:pt idx="119">
                  <c:v>57235.281566487312</c:v>
                </c:pt>
                <c:pt idx="120">
                  <c:v>56824.279446721826</c:v>
                </c:pt>
                <c:pt idx="121">
                  <c:v>56412.335447098551</c:v>
                </c:pt>
                <c:pt idx="122">
                  <c:v>55999.447409142798</c:v>
                </c:pt>
                <c:pt idx="123">
                  <c:v>55585.613169433404</c:v>
                </c:pt>
                <c:pt idx="124">
                  <c:v>55170.830559591341</c:v>
                </c:pt>
                <c:pt idx="125">
                  <c:v>54755.097406268389</c:v>
                </c:pt>
                <c:pt idx="126">
                  <c:v>54338.411531135738</c:v>
                </c:pt>
                <c:pt idx="127">
                  <c:v>53920.770750872573</c:v>
                </c:pt>
                <c:pt idx="128">
                  <c:v>53502.17287715464</c:v>
                </c:pt>
                <c:pt idx="129">
                  <c:v>53082.615716642773</c:v>
                </c:pt>
                <c:pt idx="130">
                  <c:v>52662.097070971395</c:v>
                </c:pt>
                <c:pt idx="131">
                  <c:v>52240.614736737021</c:v>
                </c:pt>
                <c:pt idx="132">
                  <c:v>51818.166505486697</c:v>
                </c:pt>
                <c:pt idx="133">
                  <c:v>51394.75016370642</c:v>
                </c:pt>
                <c:pt idx="134">
                  <c:v>50970.363492809563</c:v>
                </c:pt>
                <c:pt idx="135">
                  <c:v>50545.004269125238</c:v>
                </c:pt>
                <c:pt idx="136">
                  <c:v>50118.670263886634</c:v>
                </c:pt>
                <c:pt idx="137">
                  <c:v>49691.359243219355</c:v>
                </c:pt>
                <c:pt idx="138">
                  <c:v>49263.068968129715</c:v>
                </c:pt>
                <c:pt idx="139">
                  <c:v>48833.797194492996</c:v>
                </c:pt>
                <c:pt idx="140">
                  <c:v>48403.541673041691</c:v>
                </c:pt>
                <c:pt idx="141">
                  <c:v>47972.30014935373</c:v>
                </c:pt>
                <c:pt idx="142">
                  <c:v>47540.070363840648</c:v>
                </c:pt>
                <c:pt idx="143">
                  <c:v>47106.850051735768</c:v>
                </c:pt>
                <c:pt idx="144">
                  <c:v>46672.636943082311</c:v>
                </c:pt>
                <c:pt idx="145">
                  <c:v>46237.428762721524</c:v>
                </c:pt>
                <c:pt idx="146">
                  <c:v>45801.223230280746</c:v>
                </c:pt>
                <c:pt idx="147">
                  <c:v>45364.018060161456</c:v>
                </c:pt>
                <c:pt idx="148">
                  <c:v>44925.810961527306</c:v>
                </c:pt>
                <c:pt idx="149">
                  <c:v>44486.599638292122</c:v>
                </c:pt>
                <c:pt idx="150">
                  <c:v>44046.381789107858</c:v>
                </c:pt>
                <c:pt idx="151">
                  <c:v>43605.155107352548</c:v>
                </c:pt>
                <c:pt idx="152">
                  <c:v>43162.917281118214</c:v>
                </c:pt>
                <c:pt idx="153">
                  <c:v>42719.66599319876</c:v>
                </c:pt>
                <c:pt idx="154">
                  <c:v>42275.398921077824</c:v>
                </c:pt>
                <c:pt idx="155">
                  <c:v>41830.11373691661</c:v>
                </c:pt>
                <c:pt idx="156">
                  <c:v>41383.808107541692</c:v>
                </c:pt>
                <c:pt idx="157">
                  <c:v>40936.47969443279</c:v>
                </c:pt>
                <c:pt idx="158">
                  <c:v>40488.126153710517</c:v>
                </c:pt>
                <c:pt idx="159">
                  <c:v>40038.745136124089</c:v>
                </c:pt>
                <c:pt idx="160">
                  <c:v>39588.334287039026</c:v>
                </c:pt>
                <c:pt idx="161">
                  <c:v>39136.891246424806</c:v>
                </c:pt>
                <c:pt idx="162">
                  <c:v>38684.413648842514</c:v>
                </c:pt>
                <c:pt idx="163">
                  <c:v>38230.899123432428</c:v>
                </c:pt>
                <c:pt idx="164">
                  <c:v>37776.345293901613</c:v>
                </c:pt>
                <c:pt idx="165">
                  <c:v>37320.749778511454</c:v>
                </c:pt>
                <c:pt idx="166">
                  <c:v>36864.110190065192</c:v>
                </c:pt>
                <c:pt idx="167">
                  <c:v>36406.42413589541</c:v>
                </c:pt>
                <c:pt idx="168">
                  <c:v>35947.68921785149</c:v>
                </c:pt>
                <c:pt idx="169">
                  <c:v>35487.903032287053</c:v>
                </c:pt>
                <c:pt idx="170">
                  <c:v>35027.06317004736</c:v>
                </c:pt>
                <c:pt idx="171">
                  <c:v>34565.167216456706</c:v>
                </c:pt>
                <c:pt idx="172">
                  <c:v>34102.212751305735</c:v>
                </c:pt>
                <c:pt idx="173">
                  <c:v>33638.197348838796</c:v>
                </c:pt>
                <c:pt idx="174">
                  <c:v>33173.118577741203</c:v>
                </c:pt>
                <c:pt idx="175">
                  <c:v>32706.974001126509</c:v>
                </c:pt>
                <c:pt idx="176">
                  <c:v>32239.761176523742</c:v>
                </c:pt>
                <c:pt idx="177">
                  <c:v>31771.477655864594</c:v>
                </c:pt>
                <c:pt idx="178">
                  <c:v>31302.120985470599</c:v>
                </c:pt>
                <c:pt idx="179">
                  <c:v>30831.688706040288</c:v>
                </c:pt>
                <c:pt idx="180">
                  <c:v>30360.178352636281</c:v>
                </c:pt>
                <c:pt idx="181">
                  <c:v>29887.58745467239</c:v>
                </c:pt>
                <c:pt idx="182">
                  <c:v>29413.913535900665</c:v>
                </c:pt>
                <c:pt idx="183">
                  <c:v>28939.154114398421</c:v>
                </c:pt>
                <c:pt idx="184">
                  <c:v>28463.306702555234</c:v>
                </c:pt>
                <c:pt idx="185">
                  <c:v>27986.368807059906</c:v>
                </c:pt>
                <c:pt idx="186">
                  <c:v>27508.337928887402</c:v>
                </c:pt>
                <c:pt idx="187">
                  <c:v>27029.211563285753</c:v>
                </c:pt>
                <c:pt idx="188">
                  <c:v>26548.987199762934</c:v>
                </c:pt>
                <c:pt idx="189">
                  <c:v>26067.662322073709</c:v>
                </c:pt>
                <c:pt idx="190">
                  <c:v>25585.234408206445</c:v>
                </c:pt>
                <c:pt idx="191">
                  <c:v>25101.700930369901</c:v>
                </c:pt>
                <c:pt idx="192">
                  <c:v>24617.059354979981</c:v>
                </c:pt>
                <c:pt idx="193">
                  <c:v>24131.307142646459</c:v>
                </c:pt>
                <c:pt idx="194">
                  <c:v>23644.441748159676</c:v>
                </c:pt>
                <c:pt idx="195">
                  <c:v>23156.460620477192</c:v>
                </c:pt>
                <c:pt idx="196">
                  <c:v>22667.361202710435</c:v>
                </c:pt>
                <c:pt idx="197">
                  <c:v>22177.140932111299</c:v>
                </c:pt>
                <c:pt idx="198">
                  <c:v>21685.797240058706</c:v>
                </c:pt>
                <c:pt idx="199">
                  <c:v>21193.327552045157</c:v>
                </c:pt>
                <c:pt idx="200">
                  <c:v>20699.729287663245</c:v>
                </c:pt>
                <c:pt idx="201">
                  <c:v>20204.999860592125</c:v>
                </c:pt>
                <c:pt idx="202">
                  <c:v>19709.136678583964</c:v>
                </c:pt>
                <c:pt idx="203">
                  <c:v>19212.137143450371</c:v>
                </c:pt>
                <c:pt idx="204">
                  <c:v>18713.998651048762</c:v>
                </c:pt>
                <c:pt idx="205">
                  <c:v>18214.718591268731</c:v>
                </c:pt>
                <c:pt idx="206">
                  <c:v>17714.294348018371</c:v>
                </c:pt>
                <c:pt idx="207">
                  <c:v>17212.723299210564</c:v>
                </c:pt>
                <c:pt idx="208">
                  <c:v>16710.002816749238</c:v>
                </c:pt>
                <c:pt idx="209">
                  <c:v>16206.130266515605</c:v>
                </c:pt>
                <c:pt idx="210">
                  <c:v>15701.103008354354</c:v>
                </c:pt>
                <c:pt idx="211">
                  <c:v>15194.918396059817</c:v>
                </c:pt>
                <c:pt idx="212">
                  <c:v>14687.573777362104</c:v>
                </c:pt>
                <c:pt idx="213">
                  <c:v>14179.066493913209</c:v>
                </c:pt>
                <c:pt idx="214">
                  <c:v>13669.393881273078</c:v>
                </c:pt>
                <c:pt idx="215">
                  <c:v>13158.553268895645</c:v>
                </c:pt>
                <c:pt idx="216">
                  <c:v>12646.541980114847</c:v>
                </c:pt>
                <c:pt idx="217">
                  <c:v>12133.357332130594</c:v>
                </c:pt>
                <c:pt idx="218">
                  <c:v>11618.99663599471</c:v>
                </c:pt>
                <c:pt idx="219">
                  <c:v>11103.457196596848</c:v>
                </c:pt>
                <c:pt idx="220">
                  <c:v>10586.736312650366</c:v>
                </c:pt>
                <c:pt idx="221">
                  <c:v>10068.831276678173</c:v>
                </c:pt>
                <c:pt idx="222">
                  <c:v>9549.739374998544</c:v>
                </c:pt>
                <c:pt idx="223">
                  <c:v>9029.4578877108997</c:v>
                </c:pt>
                <c:pt idx="224">
                  <c:v>8507.9840886815546</c:v>
                </c:pt>
                <c:pt idx="225">
                  <c:v>7985.3152455294339</c:v>
                </c:pt>
                <c:pt idx="226">
                  <c:v>7461.4486196117559</c:v>
                </c:pt>
                <c:pt idx="227">
                  <c:v>6936.3814660096832</c:v>
                </c:pt>
                <c:pt idx="228">
                  <c:v>6410.1110335139392</c:v>
                </c:pt>
                <c:pt idx="229">
                  <c:v>5882.6345646103928</c:v>
                </c:pt>
                <c:pt idx="230">
                  <c:v>5353.9492954656089</c:v>
                </c:pt>
                <c:pt idx="231">
                  <c:v>4824.0524559123678</c:v>
                </c:pt>
                <c:pt idx="232">
                  <c:v>4292.9412694351504</c:v>
                </c:pt>
                <c:pt idx="233">
                  <c:v>3760.6129531555898</c:v>
                </c:pt>
                <c:pt idx="234">
                  <c:v>3227.0647178178888</c:v>
                </c:pt>
                <c:pt idx="235">
                  <c:v>2692.2937677742052</c:v>
                </c:pt>
                <c:pt idx="236">
                  <c:v>2156.2973009700049</c:v>
                </c:pt>
                <c:pt idx="237">
                  <c:v>1619.0725089293783</c:v>
                </c:pt>
                <c:pt idx="238">
                  <c:v>1080.6165767403252</c:v>
                </c:pt>
                <c:pt idx="239">
                  <c:v>540.92668304000551</c:v>
                </c:pt>
                <c:pt idx="240">
                  <c:v>0</c:v>
                </c:pt>
                <c:pt idx="241">
                  <c:v>0</c:v>
                </c:pt>
                <c:pt idx="242">
                  <c:v>0</c:v>
                </c:pt>
                <c:pt idx="243">
                  <c:v>0</c:v>
                </c:pt>
                <c:pt idx="244">
                  <c:v>0</c:v>
                </c:pt>
                <c:pt idx="245">
                  <c:v>0</c:v>
                </c:pt>
                <c:pt idx="246">
                  <c:v>0</c:v>
                </c:pt>
                <c:pt idx="247">
                  <c:v>0</c:v>
                </c:pt>
                <c:pt idx="248">
                  <c:v>0</c:v>
                </c:pt>
                <c:pt idx="249">
                  <c:v>0</c:v>
                </c:pt>
                <c:pt idx="250">
                  <c:v>0</c:v>
                </c:pt>
                <c:pt idx="251">
                  <c:v>0</c:v>
                </c:pt>
                <c:pt idx="252">
                  <c:v>0</c:v>
                </c:pt>
                <c:pt idx="253">
                  <c:v>0</c:v>
                </c:pt>
                <c:pt idx="254">
                  <c:v>0</c:v>
                </c:pt>
                <c:pt idx="255">
                  <c:v>0</c:v>
                </c:pt>
                <c:pt idx="256">
                  <c:v>0</c:v>
                </c:pt>
                <c:pt idx="257">
                  <c:v>0</c:v>
                </c:pt>
                <c:pt idx="258">
                  <c:v>0</c:v>
                </c:pt>
                <c:pt idx="259">
                  <c:v>0</c:v>
                </c:pt>
                <c:pt idx="260">
                  <c:v>0</c:v>
                </c:pt>
                <c:pt idx="261">
                  <c:v>0</c:v>
                </c:pt>
                <c:pt idx="262">
                  <c:v>0</c:v>
                </c:pt>
                <c:pt idx="263">
                  <c:v>0</c:v>
                </c:pt>
                <c:pt idx="264">
                  <c:v>0</c:v>
                </c:pt>
                <c:pt idx="265">
                  <c:v>0</c:v>
                </c:pt>
                <c:pt idx="266">
                  <c:v>0</c:v>
                </c:pt>
                <c:pt idx="267">
                  <c:v>0</c:v>
                </c:pt>
                <c:pt idx="268">
                  <c:v>0</c:v>
                </c:pt>
                <c:pt idx="269">
                  <c:v>0</c:v>
                </c:pt>
                <c:pt idx="270">
                  <c:v>0</c:v>
                </c:pt>
                <c:pt idx="271">
                  <c:v>0</c:v>
                </c:pt>
                <c:pt idx="272">
                  <c:v>0</c:v>
                </c:pt>
                <c:pt idx="273">
                  <c:v>0</c:v>
                </c:pt>
                <c:pt idx="274">
                  <c:v>0</c:v>
                </c:pt>
                <c:pt idx="275">
                  <c:v>0</c:v>
                </c:pt>
                <c:pt idx="276">
                  <c:v>0</c:v>
                </c:pt>
                <c:pt idx="277">
                  <c:v>0</c:v>
                </c:pt>
                <c:pt idx="278">
                  <c:v>0</c:v>
                </c:pt>
                <c:pt idx="279">
                  <c:v>0</c:v>
                </c:pt>
                <c:pt idx="280">
                  <c:v>0</c:v>
                </c:pt>
                <c:pt idx="281">
                  <c:v>0</c:v>
                </c:pt>
                <c:pt idx="282">
                  <c:v>0</c:v>
                </c:pt>
                <c:pt idx="283">
                  <c:v>0</c:v>
                </c:pt>
                <c:pt idx="284">
                  <c:v>0</c:v>
                </c:pt>
                <c:pt idx="285">
                  <c:v>0</c:v>
                </c:pt>
                <c:pt idx="286">
                  <c:v>0</c:v>
                </c:pt>
                <c:pt idx="287">
                  <c:v>0</c:v>
                </c:pt>
                <c:pt idx="288">
                  <c:v>0</c:v>
                </c:pt>
                <c:pt idx="289">
                  <c:v>0</c:v>
                </c:pt>
                <c:pt idx="290">
                  <c:v>0</c:v>
                </c:pt>
                <c:pt idx="291">
                  <c:v>0</c:v>
                </c:pt>
                <c:pt idx="292">
                  <c:v>0</c:v>
                </c:pt>
                <c:pt idx="293">
                  <c:v>0</c:v>
                </c:pt>
                <c:pt idx="294">
                  <c:v>0</c:v>
                </c:pt>
                <c:pt idx="295">
                  <c:v>0</c:v>
                </c:pt>
                <c:pt idx="296">
                  <c:v>0</c:v>
                </c:pt>
                <c:pt idx="297">
                  <c:v>0</c:v>
                </c:pt>
                <c:pt idx="298">
                  <c:v>0</c:v>
                </c:pt>
                <c:pt idx="299">
                  <c:v>0</c:v>
                </c:pt>
                <c:pt idx="300">
                  <c:v>0</c:v>
                </c:pt>
                <c:pt idx="301">
                  <c:v>0</c:v>
                </c:pt>
                <c:pt idx="302">
                  <c:v>0</c:v>
                </c:pt>
                <c:pt idx="303">
                  <c:v>0</c:v>
                </c:pt>
                <c:pt idx="304">
                  <c:v>0</c:v>
                </c:pt>
                <c:pt idx="305">
                  <c:v>0</c:v>
                </c:pt>
                <c:pt idx="306">
                  <c:v>0</c:v>
                </c:pt>
                <c:pt idx="307">
                  <c:v>0</c:v>
                </c:pt>
                <c:pt idx="308">
                  <c:v>0</c:v>
                </c:pt>
                <c:pt idx="309">
                  <c:v>0</c:v>
                </c:pt>
                <c:pt idx="310">
                  <c:v>0</c:v>
                </c:pt>
                <c:pt idx="311">
                  <c:v>0</c:v>
                </c:pt>
                <c:pt idx="312">
                  <c:v>0</c:v>
                </c:pt>
                <c:pt idx="313">
                  <c:v>0</c:v>
                </c:pt>
                <c:pt idx="314">
                  <c:v>0</c:v>
                </c:pt>
                <c:pt idx="315">
                  <c:v>0</c:v>
                </c:pt>
                <c:pt idx="316">
                  <c:v>0</c:v>
                </c:pt>
                <c:pt idx="317">
                  <c:v>0</c:v>
                </c:pt>
                <c:pt idx="318">
                  <c:v>0</c:v>
                </c:pt>
                <c:pt idx="319">
                  <c:v>0</c:v>
                </c:pt>
                <c:pt idx="320">
                  <c:v>0</c:v>
                </c:pt>
                <c:pt idx="321">
                  <c:v>0</c:v>
                </c:pt>
                <c:pt idx="322">
                  <c:v>0</c:v>
                </c:pt>
                <c:pt idx="323">
                  <c:v>0</c:v>
                </c:pt>
                <c:pt idx="324">
                  <c:v>0</c:v>
                </c:pt>
                <c:pt idx="325">
                  <c:v>0</c:v>
                </c:pt>
                <c:pt idx="326">
                  <c:v>0</c:v>
                </c:pt>
                <c:pt idx="327">
                  <c:v>0</c:v>
                </c:pt>
                <c:pt idx="328">
                  <c:v>0</c:v>
                </c:pt>
                <c:pt idx="329">
                  <c:v>0</c:v>
                </c:pt>
                <c:pt idx="330">
                  <c:v>0</c:v>
                </c:pt>
                <c:pt idx="331">
                  <c:v>0</c:v>
                </c:pt>
                <c:pt idx="332">
                  <c:v>0</c:v>
                </c:pt>
                <c:pt idx="333">
                  <c:v>0</c:v>
                </c:pt>
                <c:pt idx="334">
                  <c:v>0</c:v>
                </c:pt>
                <c:pt idx="335">
                  <c:v>0</c:v>
                </c:pt>
                <c:pt idx="336">
                  <c:v>0</c:v>
                </c:pt>
                <c:pt idx="337">
                  <c:v>0</c:v>
                </c:pt>
                <c:pt idx="338">
                  <c:v>0</c:v>
                </c:pt>
                <c:pt idx="339">
                  <c:v>0</c:v>
                </c:pt>
                <c:pt idx="340">
                  <c:v>0</c:v>
                </c:pt>
                <c:pt idx="341">
                  <c:v>0</c:v>
                </c:pt>
                <c:pt idx="342">
                  <c:v>0</c:v>
                </c:pt>
                <c:pt idx="343">
                  <c:v>0</c:v>
                </c:pt>
                <c:pt idx="344">
                  <c:v>0</c:v>
                </c:pt>
                <c:pt idx="345">
                  <c:v>0</c:v>
                </c:pt>
                <c:pt idx="346">
                  <c:v>0</c:v>
                </c:pt>
                <c:pt idx="347">
                  <c:v>0</c:v>
                </c:pt>
                <c:pt idx="348">
                  <c:v>0</c:v>
                </c:pt>
                <c:pt idx="349">
                  <c:v>0</c:v>
                </c:pt>
                <c:pt idx="350">
                  <c:v>0</c:v>
                </c:pt>
                <c:pt idx="351">
                  <c:v>0</c:v>
                </c:pt>
                <c:pt idx="352">
                  <c:v>0</c:v>
                </c:pt>
                <c:pt idx="353">
                  <c:v>0</c:v>
                </c:pt>
                <c:pt idx="354">
                  <c:v>0</c:v>
                </c:pt>
                <c:pt idx="355">
                  <c:v>0</c:v>
                </c:pt>
                <c:pt idx="356">
                  <c:v>0</c:v>
                </c:pt>
                <c:pt idx="357">
                  <c:v>0</c:v>
                </c:pt>
                <c:pt idx="358">
                  <c:v>0</c:v>
                </c:pt>
                <c:pt idx="359">
                  <c:v>0</c:v>
                </c:pt>
                <c:pt idx="360">
                  <c:v>0</c:v>
                </c:pt>
              </c:numCache>
            </c:numRef>
          </c:val>
        </c:ser>
        <c:ser>
          <c:idx val="0"/>
          <c:order val="1"/>
          <c:tx>
            <c:strRef>
              <c:f>Charts!$E$4</c:f>
              <c:strCache>
                <c:ptCount val="1"/>
                <c:pt idx="0">
                  <c:v>Amortization WITH Extra Payments</c:v>
                </c:pt>
              </c:strCache>
            </c:strRef>
          </c:tx>
          <c:spPr>
            <a:solidFill>
              <a:schemeClr val="accent1"/>
            </a:solidFill>
            <a:ln>
              <a:noFill/>
            </a:ln>
            <a:effectLst>
              <a:softEdge rad="0"/>
            </a:effectLst>
            <a:scene3d>
              <a:camera prst="orthographicFront"/>
              <a:lightRig rig="threePt" dir="t"/>
            </a:scene3d>
            <a:sp3d/>
          </c:spPr>
          <c:cat>
            <c:numRef>
              <c:f>Amortization!$K$20:$K$380</c:f>
              <c:numCache>
                <c:formatCode>0;0;;</c:formatCode>
                <c:ptCount val="361"/>
                <c:pt idx="0" formatCode="General">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pt idx="91">
                  <c:v>91</c:v>
                </c:pt>
                <c:pt idx="92">
                  <c:v>92</c:v>
                </c:pt>
                <c:pt idx="93">
                  <c:v>93</c:v>
                </c:pt>
                <c:pt idx="94">
                  <c:v>94</c:v>
                </c:pt>
                <c:pt idx="95">
                  <c:v>95</c:v>
                </c:pt>
                <c:pt idx="96">
                  <c:v>96</c:v>
                </c:pt>
                <c:pt idx="97">
                  <c:v>97</c:v>
                </c:pt>
                <c:pt idx="98">
                  <c:v>98</c:v>
                </c:pt>
                <c:pt idx="99">
                  <c:v>99</c:v>
                </c:pt>
                <c:pt idx="100">
                  <c:v>100</c:v>
                </c:pt>
                <c:pt idx="101">
                  <c:v>101</c:v>
                </c:pt>
                <c:pt idx="102">
                  <c:v>102</c:v>
                </c:pt>
                <c:pt idx="103">
                  <c:v>103</c:v>
                </c:pt>
                <c:pt idx="104">
                  <c:v>104</c:v>
                </c:pt>
                <c:pt idx="105">
                  <c:v>105</c:v>
                </c:pt>
                <c:pt idx="106">
                  <c:v>106</c:v>
                </c:pt>
                <c:pt idx="107">
                  <c:v>107</c:v>
                </c:pt>
                <c:pt idx="108">
                  <c:v>108</c:v>
                </c:pt>
                <c:pt idx="109">
                  <c:v>109</c:v>
                </c:pt>
                <c:pt idx="110">
                  <c:v>110</c:v>
                </c:pt>
                <c:pt idx="111">
                  <c:v>111</c:v>
                </c:pt>
                <c:pt idx="112">
                  <c:v>112</c:v>
                </c:pt>
                <c:pt idx="113">
                  <c:v>113</c:v>
                </c:pt>
                <c:pt idx="114">
                  <c:v>114</c:v>
                </c:pt>
                <c:pt idx="115">
                  <c:v>115</c:v>
                </c:pt>
                <c:pt idx="116">
                  <c:v>116</c:v>
                </c:pt>
                <c:pt idx="117">
                  <c:v>117</c:v>
                </c:pt>
                <c:pt idx="118">
                  <c:v>118</c:v>
                </c:pt>
                <c:pt idx="119">
                  <c:v>119</c:v>
                </c:pt>
                <c:pt idx="120">
                  <c:v>120</c:v>
                </c:pt>
                <c:pt idx="121">
                  <c:v>121</c:v>
                </c:pt>
                <c:pt idx="122">
                  <c:v>122</c:v>
                </c:pt>
                <c:pt idx="123">
                  <c:v>123</c:v>
                </c:pt>
                <c:pt idx="124">
                  <c:v>124</c:v>
                </c:pt>
                <c:pt idx="125">
                  <c:v>125</c:v>
                </c:pt>
                <c:pt idx="126">
                  <c:v>126</c:v>
                </c:pt>
                <c:pt idx="127">
                  <c:v>127</c:v>
                </c:pt>
                <c:pt idx="128">
                  <c:v>128</c:v>
                </c:pt>
                <c:pt idx="129">
                  <c:v>129</c:v>
                </c:pt>
                <c:pt idx="130">
                  <c:v>130</c:v>
                </c:pt>
                <c:pt idx="131">
                  <c:v>131</c:v>
                </c:pt>
                <c:pt idx="132">
                  <c:v>132</c:v>
                </c:pt>
                <c:pt idx="133">
                  <c:v>133</c:v>
                </c:pt>
                <c:pt idx="134">
                  <c:v>134</c:v>
                </c:pt>
                <c:pt idx="135">
                  <c:v>135</c:v>
                </c:pt>
                <c:pt idx="136">
                  <c:v>136</c:v>
                </c:pt>
                <c:pt idx="137">
                  <c:v>137</c:v>
                </c:pt>
                <c:pt idx="138">
                  <c:v>138</c:v>
                </c:pt>
                <c:pt idx="139">
                  <c:v>139</c:v>
                </c:pt>
                <c:pt idx="140">
                  <c:v>140</c:v>
                </c:pt>
                <c:pt idx="141">
                  <c:v>141</c:v>
                </c:pt>
                <c:pt idx="142">
                  <c:v>142</c:v>
                </c:pt>
                <c:pt idx="143">
                  <c:v>143</c:v>
                </c:pt>
                <c:pt idx="144">
                  <c:v>144</c:v>
                </c:pt>
                <c:pt idx="145">
                  <c:v>145</c:v>
                </c:pt>
                <c:pt idx="146">
                  <c:v>146</c:v>
                </c:pt>
                <c:pt idx="147">
                  <c:v>147</c:v>
                </c:pt>
                <c:pt idx="148">
                  <c:v>148</c:v>
                </c:pt>
                <c:pt idx="149">
                  <c:v>149</c:v>
                </c:pt>
                <c:pt idx="150">
                  <c:v>150</c:v>
                </c:pt>
                <c:pt idx="151">
                  <c:v>151</c:v>
                </c:pt>
                <c:pt idx="152">
                  <c:v>152</c:v>
                </c:pt>
                <c:pt idx="153">
                  <c:v>153</c:v>
                </c:pt>
                <c:pt idx="154">
                  <c:v>154</c:v>
                </c:pt>
                <c:pt idx="155">
                  <c:v>155</c:v>
                </c:pt>
                <c:pt idx="156">
                  <c:v>156</c:v>
                </c:pt>
                <c:pt idx="157">
                  <c:v>157</c:v>
                </c:pt>
                <c:pt idx="158">
                  <c:v>158</c:v>
                </c:pt>
                <c:pt idx="159">
                  <c:v>159</c:v>
                </c:pt>
                <c:pt idx="160">
                  <c:v>160</c:v>
                </c:pt>
                <c:pt idx="161">
                  <c:v>161</c:v>
                </c:pt>
                <c:pt idx="162">
                  <c:v>162</c:v>
                </c:pt>
                <c:pt idx="163">
                  <c:v>163</c:v>
                </c:pt>
                <c:pt idx="164">
                  <c:v>164</c:v>
                </c:pt>
                <c:pt idx="165">
                  <c:v>165</c:v>
                </c:pt>
                <c:pt idx="166">
                  <c:v>166</c:v>
                </c:pt>
                <c:pt idx="167">
                  <c:v>167</c:v>
                </c:pt>
                <c:pt idx="168">
                  <c:v>168</c:v>
                </c:pt>
                <c:pt idx="169">
                  <c:v>169</c:v>
                </c:pt>
                <c:pt idx="170">
                  <c:v>170</c:v>
                </c:pt>
                <c:pt idx="171">
                  <c:v>171</c:v>
                </c:pt>
                <c:pt idx="172">
                  <c:v>172</c:v>
                </c:pt>
                <c:pt idx="173">
                  <c:v>173</c:v>
                </c:pt>
                <c:pt idx="174">
                  <c:v>174</c:v>
                </c:pt>
                <c:pt idx="175">
                  <c:v>175</c:v>
                </c:pt>
                <c:pt idx="176">
                  <c:v>176</c:v>
                </c:pt>
                <c:pt idx="177">
                  <c:v>177</c:v>
                </c:pt>
                <c:pt idx="178">
                  <c:v>178</c:v>
                </c:pt>
                <c:pt idx="179">
                  <c:v>179</c:v>
                </c:pt>
                <c:pt idx="180">
                  <c:v>180</c:v>
                </c:pt>
                <c:pt idx="181">
                  <c:v>181</c:v>
                </c:pt>
                <c:pt idx="182">
                  <c:v>182</c:v>
                </c:pt>
                <c:pt idx="183">
                  <c:v>183</c:v>
                </c:pt>
                <c:pt idx="184">
                  <c:v>184</c:v>
                </c:pt>
                <c:pt idx="185">
                  <c:v>185</c:v>
                </c:pt>
                <c:pt idx="186">
                  <c:v>186</c:v>
                </c:pt>
                <c:pt idx="187">
                  <c:v>187</c:v>
                </c:pt>
                <c:pt idx="188">
                  <c:v>188</c:v>
                </c:pt>
                <c:pt idx="189">
                  <c:v>189</c:v>
                </c:pt>
                <c:pt idx="190">
                  <c:v>190</c:v>
                </c:pt>
                <c:pt idx="191">
                  <c:v>191</c:v>
                </c:pt>
                <c:pt idx="192">
                  <c:v>192</c:v>
                </c:pt>
                <c:pt idx="193">
                  <c:v>193</c:v>
                </c:pt>
                <c:pt idx="194">
                  <c:v>194</c:v>
                </c:pt>
                <c:pt idx="195">
                  <c:v>195</c:v>
                </c:pt>
                <c:pt idx="196">
                  <c:v>196</c:v>
                </c:pt>
                <c:pt idx="197">
                  <c:v>197</c:v>
                </c:pt>
                <c:pt idx="198">
                  <c:v>198</c:v>
                </c:pt>
                <c:pt idx="199">
                  <c:v>199</c:v>
                </c:pt>
                <c:pt idx="200">
                  <c:v>200</c:v>
                </c:pt>
                <c:pt idx="201">
                  <c:v>201</c:v>
                </c:pt>
                <c:pt idx="202">
                  <c:v>202</c:v>
                </c:pt>
                <c:pt idx="203">
                  <c:v>203</c:v>
                </c:pt>
                <c:pt idx="204">
                  <c:v>204</c:v>
                </c:pt>
                <c:pt idx="205">
                  <c:v>205</c:v>
                </c:pt>
                <c:pt idx="206">
                  <c:v>206</c:v>
                </c:pt>
                <c:pt idx="207">
                  <c:v>207</c:v>
                </c:pt>
                <c:pt idx="208">
                  <c:v>208</c:v>
                </c:pt>
                <c:pt idx="209">
                  <c:v>209</c:v>
                </c:pt>
                <c:pt idx="210">
                  <c:v>210</c:v>
                </c:pt>
                <c:pt idx="211">
                  <c:v>211</c:v>
                </c:pt>
                <c:pt idx="212">
                  <c:v>212</c:v>
                </c:pt>
                <c:pt idx="213">
                  <c:v>213</c:v>
                </c:pt>
                <c:pt idx="214">
                  <c:v>214</c:v>
                </c:pt>
                <c:pt idx="215">
                  <c:v>215</c:v>
                </c:pt>
                <c:pt idx="216">
                  <c:v>216</c:v>
                </c:pt>
                <c:pt idx="217">
                  <c:v>217</c:v>
                </c:pt>
                <c:pt idx="218">
                  <c:v>218</c:v>
                </c:pt>
                <c:pt idx="219">
                  <c:v>219</c:v>
                </c:pt>
                <c:pt idx="220">
                  <c:v>220</c:v>
                </c:pt>
                <c:pt idx="221">
                  <c:v>221</c:v>
                </c:pt>
                <c:pt idx="222">
                  <c:v>222</c:v>
                </c:pt>
                <c:pt idx="223">
                  <c:v>223</c:v>
                </c:pt>
                <c:pt idx="224">
                  <c:v>224</c:v>
                </c:pt>
                <c:pt idx="225">
                  <c:v>225</c:v>
                </c:pt>
                <c:pt idx="226">
                  <c:v>226</c:v>
                </c:pt>
                <c:pt idx="227">
                  <c:v>227</c:v>
                </c:pt>
                <c:pt idx="228">
                  <c:v>228</c:v>
                </c:pt>
                <c:pt idx="229">
                  <c:v>229</c:v>
                </c:pt>
                <c:pt idx="230">
                  <c:v>230</c:v>
                </c:pt>
                <c:pt idx="231">
                  <c:v>231</c:v>
                </c:pt>
                <c:pt idx="232">
                  <c:v>232</c:v>
                </c:pt>
                <c:pt idx="233">
                  <c:v>233</c:v>
                </c:pt>
                <c:pt idx="234">
                  <c:v>234</c:v>
                </c:pt>
                <c:pt idx="235">
                  <c:v>235</c:v>
                </c:pt>
                <c:pt idx="236">
                  <c:v>236</c:v>
                </c:pt>
                <c:pt idx="237">
                  <c:v>237</c:v>
                </c:pt>
                <c:pt idx="238">
                  <c:v>238</c:v>
                </c:pt>
                <c:pt idx="239">
                  <c:v>239</c:v>
                </c:pt>
                <c:pt idx="240">
                  <c:v>240</c:v>
                </c:pt>
                <c:pt idx="241">
                  <c:v>0</c:v>
                </c:pt>
                <c:pt idx="242">
                  <c:v>0</c:v>
                </c:pt>
                <c:pt idx="243">
                  <c:v>0</c:v>
                </c:pt>
                <c:pt idx="244">
                  <c:v>0</c:v>
                </c:pt>
                <c:pt idx="245">
                  <c:v>0</c:v>
                </c:pt>
                <c:pt idx="246">
                  <c:v>0</c:v>
                </c:pt>
                <c:pt idx="247">
                  <c:v>0</c:v>
                </c:pt>
                <c:pt idx="248">
                  <c:v>0</c:v>
                </c:pt>
                <c:pt idx="249">
                  <c:v>0</c:v>
                </c:pt>
                <c:pt idx="250">
                  <c:v>0</c:v>
                </c:pt>
                <c:pt idx="251">
                  <c:v>0</c:v>
                </c:pt>
                <c:pt idx="252">
                  <c:v>0</c:v>
                </c:pt>
                <c:pt idx="253">
                  <c:v>0</c:v>
                </c:pt>
                <c:pt idx="254">
                  <c:v>0</c:v>
                </c:pt>
                <c:pt idx="255">
                  <c:v>0</c:v>
                </c:pt>
                <c:pt idx="256">
                  <c:v>0</c:v>
                </c:pt>
                <c:pt idx="257">
                  <c:v>0</c:v>
                </c:pt>
                <c:pt idx="258">
                  <c:v>0</c:v>
                </c:pt>
                <c:pt idx="259">
                  <c:v>0</c:v>
                </c:pt>
                <c:pt idx="260">
                  <c:v>0</c:v>
                </c:pt>
                <c:pt idx="261">
                  <c:v>0</c:v>
                </c:pt>
                <c:pt idx="262">
                  <c:v>0</c:v>
                </c:pt>
                <c:pt idx="263">
                  <c:v>0</c:v>
                </c:pt>
                <c:pt idx="264">
                  <c:v>0</c:v>
                </c:pt>
                <c:pt idx="265">
                  <c:v>0</c:v>
                </c:pt>
                <c:pt idx="266">
                  <c:v>0</c:v>
                </c:pt>
                <c:pt idx="267">
                  <c:v>0</c:v>
                </c:pt>
                <c:pt idx="268">
                  <c:v>0</c:v>
                </c:pt>
                <c:pt idx="269">
                  <c:v>0</c:v>
                </c:pt>
                <c:pt idx="270">
                  <c:v>0</c:v>
                </c:pt>
                <c:pt idx="271">
                  <c:v>0</c:v>
                </c:pt>
                <c:pt idx="272">
                  <c:v>0</c:v>
                </c:pt>
                <c:pt idx="273">
                  <c:v>0</c:v>
                </c:pt>
                <c:pt idx="274">
                  <c:v>0</c:v>
                </c:pt>
                <c:pt idx="275">
                  <c:v>0</c:v>
                </c:pt>
                <c:pt idx="276">
                  <c:v>0</c:v>
                </c:pt>
                <c:pt idx="277">
                  <c:v>0</c:v>
                </c:pt>
                <c:pt idx="278">
                  <c:v>0</c:v>
                </c:pt>
                <c:pt idx="279">
                  <c:v>0</c:v>
                </c:pt>
                <c:pt idx="280">
                  <c:v>0</c:v>
                </c:pt>
                <c:pt idx="281">
                  <c:v>0</c:v>
                </c:pt>
                <c:pt idx="282">
                  <c:v>0</c:v>
                </c:pt>
                <c:pt idx="283">
                  <c:v>0</c:v>
                </c:pt>
                <c:pt idx="284">
                  <c:v>0</c:v>
                </c:pt>
                <c:pt idx="285">
                  <c:v>0</c:v>
                </c:pt>
                <c:pt idx="286">
                  <c:v>0</c:v>
                </c:pt>
                <c:pt idx="287">
                  <c:v>0</c:v>
                </c:pt>
                <c:pt idx="288">
                  <c:v>0</c:v>
                </c:pt>
                <c:pt idx="289">
                  <c:v>0</c:v>
                </c:pt>
                <c:pt idx="290">
                  <c:v>0</c:v>
                </c:pt>
                <c:pt idx="291">
                  <c:v>0</c:v>
                </c:pt>
                <c:pt idx="292">
                  <c:v>0</c:v>
                </c:pt>
                <c:pt idx="293">
                  <c:v>0</c:v>
                </c:pt>
                <c:pt idx="294">
                  <c:v>0</c:v>
                </c:pt>
                <c:pt idx="295">
                  <c:v>0</c:v>
                </c:pt>
                <c:pt idx="296">
                  <c:v>0</c:v>
                </c:pt>
                <c:pt idx="297">
                  <c:v>0</c:v>
                </c:pt>
                <c:pt idx="298">
                  <c:v>0</c:v>
                </c:pt>
                <c:pt idx="299">
                  <c:v>0</c:v>
                </c:pt>
                <c:pt idx="300">
                  <c:v>0</c:v>
                </c:pt>
                <c:pt idx="301">
                  <c:v>0</c:v>
                </c:pt>
                <c:pt idx="302">
                  <c:v>0</c:v>
                </c:pt>
                <c:pt idx="303">
                  <c:v>0</c:v>
                </c:pt>
                <c:pt idx="304">
                  <c:v>0</c:v>
                </c:pt>
                <c:pt idx="305">
                  <c:v>0</c:v>
                </c:pt>
                <c:pt idx="306">
                  <c:v>0</c:v>
                </c:pt>
                <c:pt idx="307">
                  <c:v>0</c:v>
                </c:pt>
                <c:pt idx="308">
                  <c:v>0</c:v>
                </c:pt>
                <c:pt idx="309">
                  <c:v>0</c:v>
                </c:pt>
                <c:pt idx="310">
                  <c:v>0</c:v>
                </c:pt>
                <c:pt idx="311">
                  <c:v>0</c:v>
                </c:pt>
                <c:pt idx="312">
                  <c:v>0</c:v>
                </c:pt>
                <c:pt idx="313">
                  <c:v>0</c:v>
                </c:pt>
                <c:pt idx="314">
                  <c:v>0</c:v>
                </c:pt>
                <c:pt idx="315">
                  <c:v>0</c:v>
                </c:pt>
                <c:pt idx="316">
                  <c:v>0</c:v>
                </c:pt>
                <c:pt idx="317">
                  <c:v>0</c:v>
                </c:pt>
                <c:pt idx="318">
                  <c:v>0</c:v>
                </c:pt>
                <c:pt idx="319">
                  <c:v>0</c:v>
                </c:pt>
                <c:pt idx="320">
                  <c:v>0</c:v>
                </c:pt>
                <c:pt idx="321">
                  <c:v>0</c:v>
                </c:pt>
                <c:pt idx="322">
                  <c:v>0</c:v>
                </c:pt>
                <c:pt idx="323">
                  <c:v>0</c:v>
                </c:pt>
                <c:pt idx="324">
                  <c:v>0</c:v>
                </c:pt>
                <c:pt idx="325">
                  <c:v>0</c:v>
                </c:pt>
                <c:pt idx="326">
                  <c:v>0</c:v>
                </c:pt>
                <c:pt idx="327">
                  <c:v>0</c:v>
                </c:pt>
                <c:pt idx="328">
                  <c:v>0</c:v>
                </c:pt>
                <c:pt idx="329">
                  <c:v>0</c:v>
                </c:pt>
                <c:pt idx="330">
                  <c:v>0</c:v>
                </c:pt>
                <c:pt idx="331">
                  <c:v>0</c:v>
                </c:pt>
                <c:pt idx="332">
                  <c:v>0</c:v>
                </c:pt>
                <c:pt idx="333">
                  <c:v>0</c:v>
                </c:pt>
                <c:pt idx="334">
                  <c:v>0</c:v>
                </c:pt>
                <c:pt idx="335">
                  <c:v>0</c:v>
                </c:pt>
                <c:pt idx="336">
                  <c:v>0</c:v>
                </c:pt>
                <c:pt idx="337">
                  <c:v>0</c:v>
                </c:pt>
                <c:pt idx="338">
                  <c:v>0</c:v>
                </c:pt>
                <c:pt idx="339">
                  <c:v>0</c:v>
                </c:pt>
                <c:pt idx="340">
                  <c:v>0</c:v>
                </c:pt>
                <c:pt idx="341">
                  <c:v>0</c:v>
                </c:pt>
                <c:pt idx="342">
                  <c:v>0</c:v>
                </c:pt>
                <c:pt idx="343">
                  <c:v>0</c:v>
                </c:pt>
                <c:pt idx="344">
                  <c:v>0</c:v>
                </c:pt>
                <c:pt idx="345">
                  <c:v>0</c:v>
                </c:pt>
                <c:pt idx="346">
                  <c:v>0</c:v>
                </c:pt>
                <c:pt idx="347">
                  <c:v>0</c:v>
                </c:pt>
                <c:pt idx="348">
                  <c:v>0</c:v>
                </c:pt>
                <c:pt idx="349">
                  <c:v>0</c:v>
                </c:pt>
                <c:pt idx="350">
                  <c:v>0</c:v>
                </c:pt>
                <c:pt idx="351">
                  <c:v>0</c:v>
                </c:pt>
                <c:pt idx="352">
                  <c:v>0</c:v>
                </c:pt>
                <c:pt idx="353">
                  <c:v>0</c:v>
                </c:pt>
                <c:pt idx="354">
                  <c:v>0</c:v>
                </c:pt>
                <c:pt idx="355">
                  <c:v>0</c:v>
                </c:pt>
                <c:pt idx="356">
                  <c:v>0</c:v>
                </c:pt>
                <c:pt idx="357">
                  <c:v>0</c:v>
                </c:pt>
                <c:pt idx="358">
                  <c:v>0</c:v>
                </c:pt>
                <c:pt idx="359">
                  <c:v>0</c:v>
                </c:pt>
                <c:pt idx="360">
                  <c:v>0</c:v>
                </c:pt>
              </c:numCache>
            </c:numRef>
          </c:cat>
          <c:val>
            <c:numRef>
              <c:f>Amortization!$G$20:$G$380</c:f>
              <c:numCache>
                <c:formatCode>"$"#,##0.00;\-"$"#,##0.00;;</c:formatCode>
                <c:ptCount val="361"/>
                <c:pt idx="0">
                  <c:v>100000</c:v>
                </c:pt>
                <c:pt idx="1">
                  <c:v>99687.000359977988</c:v>
                </c:pt>
                <c:pt idx="2">
                  <c:v>99373.28342911425</c:v>
                </c:pt>
                <c:pt idx="3">
                  <c:v>99058.847563617281</c:v>
                </c:pt>
                <c:pt idx="4">
                  <c:v>98743.691115928552</c:v>
                </c:pt>
                <c:pt idx="5">
                  <c:v>98427.812434713866</c:v>
                </c:pt>
                <c:pt idx="6">
                  <c:v>97111.20986485474</c:v>
                </c:pt>
                <c:pt idx="7">
                  <c:v>96791.590080773021</c:v>
                </c:pt>
                <c:pt idx="8">
                  <c:v>96471.237834686108</c:v>
                </c:pt>
                <c:pt idx="9">
                  <c:v>96150.151448035249</c:v>
                </c:pt>
                <c:pt idx="10">
                  <c:v>95828.329238414983</c:v>
                </c:pt>
                <c:pt idx="11">
                  <c:v>95505.769519564332</c:v>
                </c:pt>
                <c:pt idx="12">
                  <c:v>94182.470601357985</c:v>
                </c:pt>
                <c:pt idx="13">
                  <c:v>93856.13912313075</c:v>
                </c:pt>
                <c:pt idx="14">
                  <c:v>93529.05980193257</c:v>
                </c:pt>
                <c:pt idx="15">
                  <c:v>93201.230923956653</c:v>
                </c:pt>
                <c:pt idx="16">
                  <c:v>92872.650771468703</c:v>
                </c:pt>
                <c:pt idx="17">
                  <c:v>92543.317622797971</c:v>
                </c:pt>
                <c:pt idx="18">
                  <c:v>91213.229752328203</c:v>
                </c:pt>
                <c:pt idx="19">
                  <c:v>90880.093763821933</c:v>
                </c:pt>
                <c:pt idx="20">
                  <c:v>90546.194338675341</c:v>
                </c:pt>
                <c:pt idx="21">
                  <c:v>90211.529727346118</c:v>
                </c:pt>
                <c:pt idx="22">
                  <c:v>89876.098176282598</c:v>
                </c:pt>
                <c:pt idx="23">
                  <c:v>89539.897927914557</c:v>
                </c:pt>
                <c:pt idx="24">
                  <c:v>88202.927220644007</c:v>
                </c:pt>
                <c:pt idx="25">
                  <c:v>87862.892622169296</c:v>
                </c:pt>
                <c:pt idx="26">
                  <c:v>87522.078777739749</c:v>
                </c:pt>
                <c:pt idx="27">
                  <c:v>87180.483901583386</c:v>
                </c:pt>
                <c:pt idx="28">
                  <c:v>86838.106203835836</c:v>
                </c:pt>
                <c:pt idx="29">
                  <c:v>86494.943890530936</c:v>
                </c:pt>
                <c:pt idx="30">
                  <c:v>85150.995163591389</c:v>
                </c:pt>
                <c:pt idx="31">
                  <c:v>84803.966554152605</c:v>
                </c:pt>
                <c:pt idx="32">
                  <c:v>84456.142670817193</c:v>
                </c:pt>
                <c:pt idx="33">
                  <c:v>84107.521691082467</c:v>
                </c:pt>
                <c:pt idx="34">
                  <c:v>83758.101788269181</c:v>
                </c:pt>
                <c:pt idx="35">
                  <c:v>83407.881131511953</c:v>
                </c:pt>
                <c:pt idx="36">
                  <c:v>82056.857885749647</c:v>
                </c:pt>
                <c:pt idx="37">
                  <c:v>81702.738545049142</c:v>
                </c:pt>
                <c:pt idx="38">
                  <c:v>81347.807680859536</c:v>
                </c:pt>
                <c:pt idx="39">
                  <c:v>80992.063433439485</c:v>
                </c:pt>
                <c:pt idx="40">
                  <c:v>80635.503938785769</c:v>
                </c:pt>
                <c:pt idx="41">
                  <c:v>80278.127328623465</c:v>
                </c:pt>
                <c:pt idx="42">
                  <c:v>78919.931730396216</c:v>
                </c:pt>
                <c:pt idx="43">
                  <c:v>78558.623600589694</c:v>
                </c:pt>
                <c:pt idx="44">
                  <c:v>78196.487472985697</c:v>
                </c:pt>
                <c:pt idx="45">
                  <c:v>77833.521450089276</c:v>
                </c:pt>
                <c:pt idx="46">
                  <c:v>77469.723630057051</c:v>
                </c:pt>
                <c:pt idx="47">
                  <c:v>77105.092106687254</c:v>
                </c:pt>
                <c:pt idx="48">
                  <c:v>75739.624969409735</c:v>
                </c:pt>
                <c:pt idx="49">
                  <c:v>75371.028636609277</c:v>
                </c:pt>
                <c:pt idx="50">
                  <c:v>75001.587603879496</c:v>
                </c:pt>
                <c:pt idx="51">
                  <c:v>74631.299935449701</c:v>
                </c:pt>
                <c:pt idx="52">
                  <c:v>74260.163691113092</c:v>
                </c:pt>
                <c:pt idx="53">
                  <c:v>73888.176926216547</c:v>
                </c:pt>
                <c:pt idx="54">
                  <c:v>72515.337691650449</c:v>
                </c:pt>
                <c:pt idx="55">
                  <c:v>72139.352367171799</c:v>
                </c:pt>
                <c:pt idx="56">
                  <c:v>71762.505409657882</c:v>
                </c:pt>
                <c:pt idx="57">
                  <c:v>71384.794844532997</c:v>
                </c:pt>
                <c:pt idx="58">
                  <c:v>71006.218692696362</c:v>
                </c:pt>
                <c:pt idx="59">
                  <c:v>70626.774970511775</c:v>
                </c:pt>
                <c:pt idx="60">
                  <c:v>69246.461689797186</c:v>
                </c:pt>
                <c:pt idx="61">
                  <c:v>68862.985191147629</c:v>
                </c:pt>
                <c:pt idx="62">
                  <c:v>68478.629892188663</c:v>
                </c:pt>
                <c:pt idx="63">
                  <c:v>68093.393779002916</c:v>
                </c:pt>
                <c:pt idx="64">
                  <c:v>67707.274833057774</c:v>
                </c:pt>
                <c:pt idx="65">
                  <c:v>67320.271031194847</c:v>
                </c:pt>
                <c:pt idx="66">
                  <c:v>65932.380345619313</c:v>
                </c:pt>
                <c:pt idx="67">
                  <c:v>65541.309077222671</c:v>
                </c:pt>
                <c:pt idx="68">
                  <c:v>65149.341603835957</c:v>
                </c:pt>
                <c:pt idx="69">
                  <c:v>64756.475871656068</c:v>
                </c:pt>
                <c:pt idx="70">
                  <c:v>64362.709822173267</c:v>
                </c:pt>
                <c:pt idx="71">
                  <c:v>63968.041392160398</c:v>
                </c:pt>
                <c:pt idx="72">
                  <c:v>62572.468513662083</c:v>
                </c:pt>
                <c:pt idx="73">
                  <c:v>62173.697447317209</c:v>
                </c:pt>
                <c:pt idx="74">
                  <c:v>61774.012530611959</c:v>
                </c:pt>
                <c:pt idx="75">
                  <c:v>61373.411669305926</c:v>
                </c:pt>
                <c:pt idx="76">
                  <c:v>60971.8927643594</c:v>
                </c:pt>
                <c:pt idx="77">
                  <c:v>60569.453711922375</c:v>
                </c:pt>
                <c:pt idx="78">
                  <c:v>59166.092403323513</c:v>
                </c:pt>
                <c:pt idx="79">
                  <c:v>58759.515058392448</c:v>
                </c:pt>
                <c:pt idx="80">
                  <c:v>58352.005973712578</c:v>
                </c:pt>
                <c:pt idx="81">
                  <c:v>57943.563014046988</c:v>
                </c:pt>
                <c:pt idx="82">
                  <c:v>57534.184039265492</c:v>
                </c:pt>
                <c:pt idx="83">
                  <c:v>57123.866904333459</c:v>
                </c:pt>
                <c:pt idx="84">
                  <c:v>55712.60945930054</c:v>
                </c:pt>
                <c:pt idx="85">
                  <c:v>55298.117882622755</c:v>
                </c:pt>
                <c:pt idx="86">
                  <c:v>54882.676429415085</c:v>
                </c:pt>
                <c:pt idx="87">
                  <c:v>54466.282922877144</c:v>
                </c:pt>
                <c:pt idx="88">
                  <c:v>54048.935181220055</c:v>
                </c:pt>
                <c:pt idx="89">
                  <c:v>53630.631017655003</c:v>
                </c:pt>
                <c:pt idx="90">
                  <c:v>52211.36824038178</c:v>
                </c:pt>
                <c:pt idx="91">
                  <c:v>51788.852985910642</c:v>
                </c:pt>
                <c:pt idx="92">
                  <c:v>51365.369467314667</c:v>
                </c:pt>
                <c:pt idx="93">
                  <c:v>50940.915465655249</c:v>
                </c:pt>
                <c:pt idx="94">
                  <c:v>50515.488756908693</c:v>
                </c:pt>
                <c:pt idx="95">
                  <c:v>50089.087111954592</c:v>
                </c:pt>
                <c:pt idx="96">
                  <c:v>48661.708296564138</c:v>
                </c:pt>
                <c:pt idx="97">
                  <c:v>48231.058404721749</c:v>
                </c:pt>
                <c:pt idx="98">
                  <c:v>47799.421606877222</c:v>
                </c:pt>
                <c:pt idx="99">
                  <c:v>47366.795641370969</c:v>
                </c:pt>
                <c:pt idx="100">
                  <c:v>46933.178241360431</c:v>
                </c:pt>
                <c:pt idx="101">
                  <c:v>46498.567134808196</c:v>
                </c:pt>
                <c:pt idx="102">
                  <c:v>45062.960044470114</c:v>
                </c:pt>
                <c:pt idx="103">
                  <c:v>44624.063021216672</c:v>
                </c:pt>
                <c:pt idx="104">
                  <c:v>44184.160192284944</c:v>
                </c:pt>
                <c:pt idx="105">
                  <c:v>43743.249252703579</c:v>
                </c:pt>
                <c:pt idx="106">
                  <c:v>43301.327892219007</c:v>
                </c:pt>
                <c:pt idx="107">
                  <c:v>42858.393795283329</c:v>
                </c:pt>
                <c:pt idx="108">
                  <c:v>41414.444641042173</c:v>
                </c:pt>
                <c:pt idx="109">
                  <c:v>40967.18643665588</c:v>
                </c:pt>
                <c:pt idx="110">
                  <c:v>40518.903265551198</c:v>
                </c:pt>
                <c:pt idx="111">
                  <c:v>40069.592778846069</c:v>
                </c:pt>
                <c:pt idx="112">
                  <c:v>39619.252622275577</c:v>
                </c:pt>
                <c:pt idx="113">
                  <c:v>39167.880436179606</c:v>
                </c:pt>
                <c:pt idx="114">
                  <c:v>37715.473855490505</c:v>
                </c:pt>
                <c:pt idx="115">
                  <c:v>37259.738843053987</c:v>
                </c:pt>
                <c:pt idx="116">
                  <c:v>36802.959437880636</c:v>
                </c:pt>
                <c:pt idx="117">
                  <c:v>36345.133246570433</c:v>
                </c:pt>
                <c:pt idx="118">
                  <c:v>35886.257870238471</c:v>
                </c:pt>
                <c:pt idx="119">
                  <c:v>35426.330904502414</c:v>
                </c:pt>
                <c:pt idx="120">
                  <c:v>33965.349939469881</c:v>
                </c:pt>
                <c:pt idx="121">
                  <c:v>33501.020893059147</c:v>
                </c:pt>
                <c:pt idx="122">
                  <c:v>33035.62775925039</c:v>
                </c:pt>
                <c:pt idx="123">
                  <c:v>32569.168099509989</c:v>
                </c:pt>
                <c:pt idx="124">
                  <c:v>32101.639469716018</c:v>
                </c:pt>
                <c:pt idx="125">
                  <c:v>31633.039420145433</c:v>
                </c:pt>
                <c:pt idx="126">
                  <c:v>30163.36549546125</c:v>
                </c:pt>
                <c:pt idx="127">
                  <c:v>29690.323568033</c:v>
                </c:pt>
                <c:pt idx="128">
                  <c:v>29216.197586187725</c:v>
                </c:pt>
                <c:pt idx="129">
                  <c:v>28740.985065634057</c:v>
                </c:pt>
                <c:pt idx="130">
                  <c:v>28264.683516387453</c:v>
                </c:pt>
                <c:pt idx="131">
                  <c:v>27787.290442757159</c:v>
                </c:pt>
                <c:pt idx="132">
                  <c:v>26308.803343333129</c:v>
                </c:pt>
                <c:pt idx="133">
                  <c:v>25826.928044306253</c:v>
                </c:pt>
                <c:pt idx="134">
                  <c:v>25343.948447719104</c:v>
                </c:pt>
                <c:pt idx="135">
                  <c:v>24859.862022889778</c:v>
                </c:pt>
                <c:pt idx="136">
                  <c:v>24374.666233336884</c:v>
                </c:pt>
                <c:pt idx="137">
                  <c:v>23888.358536766264</c:v>
                </c:pt>
                <c:pt idx="138">
                  <c:v>22400.93638505767</c:v>
                </c:pt>
                <c:pt idx="139">
                  <c:v>21910.105557584746</c:v>
                </c:pt>
                <c:pt idx="140">
                  <c:v>21418.149909465526</c:v>
                </c:pt>
                <c:pt idx="141">
                  <c:v>20925.066862986034</c:v>
                </c:pt>
                <c:pt idx="142">
                  <c:v>20430.853834525027</c:v>
                </c:pt>
                <c:pt idx="143">
                  <c:v>19935.508234540463</c:v>
                </c:pt>
                <c:pt idx="144">
                  <c:v>18439.027467555934</c:v>
                </c:pt>
                <c:pt idx="145">
                  <c:v>17939.1172654804</c:v>
                </c:pt>
                <c:pt idx="146">
                  <c:v>17438.061435858443</c:v>
                </c:pt>
                <c:pt idx="147">
                  <c:v>16935.857353293603</c:v>
                </c:pt>
                <c:pt idx="148">
                  <c:v>16432.502386372886</c:v>
                </c:pt>
                <c:pt idx="149">
                  <c:v>15927.993897652974</c:v>
                </c:pt>
                <c:pt idx="150">
                  <c:v>14422.329243646413</c:v>
                </c:pt>
                <c:pt idx="151">
                  <c:v>13913.214108141086</c:v>
                </c:pt>
                <c:pt idx="152">
                  <c:v>13402.932250450227</c:v>
                </c:pt>
                <c:pt idx="153">
                  <c:v>12891.480996835493</c:v>
                </c:pt>
                <c:pt idx="154">
                  <c:v>12378.857667431224</c:v>
                </c:pt>
                <c:pt idx="155">
                  <c:v>11865.059576230406</c:v>
                </c:pt>
                <c:pt idx="156">
                  <c:v>10350.084031070584</c:v>
                </c:pt>
                <c:pt idx="157">
                  <c:v>9831.6366669531053</c:v>
                </c:pt>
                <c:pt idx="158">
                  <c:v>9312.0011942928559</c:v>
                </c:pt>
                <c:pt idx="159">
                  <c:v>8791.1748903410935</c:v>
                </c:pt>
                <c:pt idx="160">
                  <c:v>8269.1550261094417</c:v>
                </c:pt>
                <c:pt idx="161">
                  <c:v>7745.9388663555928</c:v>
                </c:pt>
                <c:pt idx="162">
                  <c:v>6221.5236695689746</c:v>
                </c:pt>
                <c:pt idx="163">
                  <c:v>5693.615021289721</c:v>
                </c:pt>
                <c:pt idx="164">
                  <c:v>5164.4965823581606</c:v>
                </c:pt>
                <c:pt idx="165">
                  <c:v>4634.1655803373815</c:v>
                </c:pt>
                <c:pt idx="166">
                  <c:v>4102.6192364369717</c:v>
                </c:pt>
                <c:pt idx="167">
                  <c:v>3569.8547654984568</c:v>
                </c:pt>
                <c:pt idx="168">
                  <c:v>2035.8693759807079</c:v>
                </c:pt>
                <c:pt idx="169">
                  <c:v>1498.3686032786475</c:v>
                </c:pt>
                <c:pt idx="170">
                  <c:v>959.63605797247817</c:v>
                </c:pt>
                <c:pt idx="171">
                  <c:v>419.6689172499822</c:v>
                </c:pt>
                <c:pt idx="172">
                  <c:v>0</c:v>
                </c:pt>
                <c:pt idx="173">
                  <c:v>0</c:v>
                </c:pt>
                <c:pt idx="174">
                  <c:v>0</c:v>
                </c:pt>
                <c:pt idx="175">
                  <c:v>0</c:v>
                </c:pt>
                <c:pt idx="176">
                  <c:v>0</c:v>
                </c:pt>
                <c:pt idx="177">
                  <c:v>0</c:v>
                </c:pt>
                <c:pt idx="178">
                  <c:v>0</c:v>
                </c:pt>
                <c:pt idx="179">
                  <c:v>0</c:v>
                </c:pt>
                <c:pt idx="180">
                  <c:v>0</c:v>
                </c:pt>
                <c:pt idx="181">
                  <c:v>0</c:v>
                </c:pt>
                <c:pt idx="182">
                  <c:v>0</c:v>
                </c:pt>
                <c:pt idx="183">
                  <c:v>0</c:v>
                </c:pt>
                <c:pt idx="184">
                  <c:v>0</c:v>
                </c:pt>
                <c:pt idx="185">
                  <c:v>0</c:v>
                </c:pt>
                <c:pt idx="186">
                  <c:v>0</c:v>
                </c:pt>
                <c:pt idx="187">
                  <c:v>0</c:v>
                </c:pt>
                <c:pt idx="188">
                  <c:v>0</c:v>
                </c:pt>
                <c:pt idx="189">
                  <c:v>0</c:v>
                </c:pt>
                <c:pt idx="190">
                  <c:v>0</c:v>
                </c:pt>
                <c:pt idx="191">
                  <c:v>0</c:v>
                </c:pt>
                <c:pt idx="192">
                  <c:v>0</c:v>
                </c:pt>
                <c:pt idx="193">
                  <c:v>0</c:v>
                </c:pt>
                <c:pt idx="194">
                  <c:v>0</c:v>
                </c:pt>
                <c:pt idx="195">
                  <c:v>0</c:v>
                </c:pt>
                <c:pt idx="196">
                  <c:v>0</c:v>
                </c:pt>
                <c:pt idx="197">
                  <c:v>0</c:v>
                </c:pt>
                <c:pt idx="198">
                  <c:v>0</c:v>
                </c:pt>
                <c:pt idx="199">
                  <c:v>0</c:v>
                </c:pt>
                <c:pt idx="200">
                  <c:v>0</c:v>
                </c:pt>
                <c:pt idx="201">
                  <c:v>0</c:v>
                </c:pt>
                <c:pt idx="202">
                  <c:v>0</c:v>
                </c:pt>
                <c:pt idx="203">
                  <c:v>0</c:v>
                </c:pt>
                <c:pt idx="204">
                  <c:v>0</c:v>
                </c:pt>
                <c:pt idx="205">
                  <c:v>0</c:v>
                </c:pt>
                <c:pt idx="206">
                  <c:v>0</c:v>
                </c:pt>
                <c:pt idx="207">
                  <c:v>0</c:v>
                </c:pt>
                <c:pt idx="208">
                  <c:v>0</c:v>
                </c:pt>
                <c:pt idx="209">
                  <c:v>0</c:v>
                </c:pt>
                <c:pt idx="210">
                  <c:v>0</c:v>
                </c:pt>
                <c:pt idx="211">
                  <c:v>0</c:v>
                </c:pt>
                <c:pt idx="212">
                  <c:v>0</c:v>
                </c:pt>
                <c:pt idx="213">
                  <c:v>0</c:v>
                </c:pt>
                <c:pt idx="214">
                  <c:v>0</c:v>
                </c:pt>
                <c:pt idx="215">
                  <c:v>0</c:v>
                </c:pt>
                <c:pt idx="216">
                  <c:v>0</c:v>
                </c:pt>
                <c:pt idx="217">
                  <c:v>0</c:v>
                </c:pt>
                <c:pt idx="218">
                  <c:v>0</c:v>
                </c:pt>
                <c:pt idx="219">
                  <c:v>0</c:v>
                </c:pt>
                <c:pt idx="220">
                  <c:v>0</c:v>
                </c:pt>
                <c:pt idx="221">
                  <c:v>0</c:v>
                </c:pt>
                <c:pt idx="222">
                  <c:v>0</c:v>
                </c:pt>
                <c:pt idx="223">
                  <c:v>0</c:v>
                </c:pt>
                <c:pt idx="224">
                  <c:v>0</c:v>
                </c:pt>
                <c:pt idx="225">
                  <c:v>0</c:v>
                </c:pt>
                <c:pt idx="226">
                  <c:v>0</c:v>
                </c:pt>
                <c:pt idx="227">
                  <c:v>0</c:v>
                </c:pt>
                <c:pt idx="228">
                  <c:v>0</c:v>
                </c:pt>
                <c:pt idx="229">
                  <c:v>0</c:v>
                </c:pt>
                <c:pt idx="230">
                  <c:v>0</c:v>
                </c:pt>
                <c:pt idx="231">
                  <c:v>0</c:v>
                </c:pt>
                <c:pt idx="232">
                  <c:v>0</c:v>
                </c:pt>
                <c:pt idx="233">
                  <c:v>0</c:v>
                </c:pt>
                <c:pt idx="234">
                  <c:v>0</c:v>
                </c:pt>
                <c:pt idx="235">
                  <c:v>0</c:v>
                </c:pt>
                <c:pt idx="236">
                  <c:v>0</c:v>
                </c:pt>
                <c:pt idx="237">
                  <c:v>0</c:v>
                </c:pt>
                <c:pt idx="238">
                  <c:v>0</c:v>
                </c:pt>
                <c:pt idx="239">
                  <c:v>0</c:v>
                </c:pt>
                <c:pt idx="240">
                  <c:v>0</c:v>
                </c:pt>
                <c:pt idx="241">
                  <c:v>0</c:v>
                </c:pt>
                <c:pt idx="242">
                  <c:v>0</c:v>
                </c:pt>
                <c:pt idx="243">
                  <c:v>0</c:v>
                </c:pt>
                <c:pt idx="244">
                  <c:v>0</c:v>
                </c:pt>
                <c:pt idx="245">
                  <c:v>0</c:v>
                </c:pt>
                <c:pt idx="246">
                  <c:v>0</c:v>
                </c:pt>
                <c:pt idx="247">
                  <c:v>0</c:v>
                </c:pt>
                <c:pt idx="248">
                  <c:v>0</c:v>
                </c:pt>
                <c:pt idx="249">
                  <c:v>0</c:v>
                </c:pt>
                <c:pt idx="250">
                  <c:v>0</c:v>
                </c:pt>
                <c:pt idx="251">
                  <c:v>0</c:v>
                </c:pt>
                <c:pt idx="252">
                  <c:v>0</c:v>
                </c:pt>
                <c:pt idx="253">
                  <c:v>0</c:v>
                </c:pt>
                <c:pt idx="254">
                  <c:v>0</c:v>
                </c:pt>
                <c:pt idx="255">
                  <c:v>0</c:v>
                </c:pt>
                <c:pt idx="256">
                  <c:v>0</c:v>
                </c:pt>
                <c:pt idx="257">
                  <c:v>0</c:v>
                </c:pt>
                <c:pt idx="258">
                  <c:v>0</c:v>
                </c:pt>
                <c:pt idx="259">
                  <c:v>0</c:v>
                </c:pt>
                <c:pt idx="260">
                  <c:v>0</c:v>
                </c:pt>
                <c:pt idx="261">
                  <c:v>0</c:v>
                </c:pt>
                <c:pt idx="262">
                  <c:v>0</c:v>
                </c:pt>
                <c:pt idx="263">
                  <c:v>0</c:v>
                </c:pt>
                <c:pt idx="264">
                  <c:v>0</c:v>
                </c:pt>
                <c:pt idx="265">
                  <c:v>0</c:v>
                </c:pt>
                <c:pt idx="266">
                  <c:v>0</c:v>
                </c:pt>
                <c:pt idx="267">
                  <c:v>0</c:v>
                </c:pt>
                <c:pt idx="268">
                  <c:v>0</c:v>
                </c:pt>
                <c:pt idx="269">
                  <c:v>0</c:v>
                </c:pt>
                <c:pt idx="270">
                  <c:v>0</c:v>
                </c:pt>
                <c:pt idx="271">
                  <c:v>0</c:v>
                </c:pt>
                <c:pt idx="272">
                  <c:v>0</c:v>
                </c:pt>
                <c:pt idx="273">
                  <c:v>0</c:v>
                </c:pt>
                <c:pt idx="274">
                  <c:v>0</c:v>
                </c:pt>
                <c:pt idx="275">
                  <c:v>0</c:v>
                </c:pt>
                <c:pt idx="276">
                  <c:v>0</c:v>
                </c:pt>
                <c:pt idx="277">
                  <c:v>0</c:v>
                </c:pt>
                <c:pt idx="278">
                  <c:v>0</c:v>
                </c:pt>
                <c:pt idx="279">
                  <c:v>0</c:v>
                </c:pt>
                <c:pt idx="280">
                  <c:v>0</c:v>
                </c:pt>
                <c:pt idx="281">
                  <c:v>0</c:v>
                </c:pt>
                <c:pt idx="282">
                  <c:v>0</c:v>
                </c:pt>
                <c:pt idx="283">
                  <c:v>0</c:v>
                </c:pt>
                <c:pt idx="284">
                  <c:v>0</c:v>
                </c:pt>
                <c:pt idx="285">
                  <c:v>0</c:v>
                </c:pt>
                <c:pt idx="286">
                  <c:v>0</c:v>
                </c:pt>
                <c:pt idx="287">
                  <c:v>0</c:v>
                </c:pt>
                <c:pt idx="288">
                  <c:v>0</c:v>
                </c:pt>
                <c:pt idx="289">
                  <c:v>0</c:v>
                </c:pt>
                <c:pt idx="290">
                  <c:v>0</c:v>
                </c:pt>
                <c:pt idx="291">
                  <c:v>0</c:v>
                </c:pt>
                <c:pt idx="292">
                  <c:v>0</c:v>
                </c:pt>
                <c:pt idx="293">
                  <c:v>0</c:v>
                </c:pt>
                <c:pt idx="294">
                  <c:v>0</c:v>
                </c:pt>
                <c:pt idx="295">
                  <c:v>0</c:v>
                </c:pt>
                <c:pt idx="296">
                  <c:v>0</c:v>
                </c:pt>
                <c:pt idx="297">
                  <c:v>0</c:v>
                </c:pt>
                <c:pt idx="298">
                  <c:v>0</c:v>
                </c:pt>
                <c:pt idx="299">
                  <c:v>0</c:v>
                </c:pt>
                <c:pt idx="300">
                  <c:v>0</c:v>
                </c:pt>
                <c:pt idx="301">
                  <c:v>0</c:v>
                </c:pt>
                <c:pt idx="302">
                  <c:v>0</c:v>
                </c:pt>
                <c:pt idx="303">
                  <c:v>0</c:v>
                </c:pt>
                <c:pt idx="304">
                  <c:v>0</c:v>
                </c:pt>
                <c:pt idx="305">
                  <c:v>0</c:v>
                </c:pt>
                <c:pt idx="306">
                  <c:v>0</c:v>
                </c:pt>
                <c:pt idx="307">
                  <c:v>0</c:v>
                </c:pt>
                <c:pt idx="308">
                  <c:v>0</c:v>
                </c:pt>
                <c:pt idx="309">
                  <c:v>0</c:v>
                </c:pt>
                <c:pt idx="310">
                  <c:v>0</c:v>
                </c:pt>
                <c:pt idx="311">
                  <c:v>0</c:v>
                </c:pt>
                <c:pt idx="312">
                  <c:v>0</c:v>
                </c:pt>
                <c:pt idx="313">
                  <c:v>0</c:v>
                </c:pt>
                <c:pt idx="314">
                  <c:v>0</c:v>
                </c:pt>
                <c:pt idx="315">
                  <c:v>0</c:v>
                </c:pt>
                <c:pt idx="316">
                  <c:v>0</c:v>
                </c:pt>
                <c:pt idx="317">
                  <c:v>0</c:v>
                </c:pt>
                <c:pt idx="318">
                  <c:v>0</c:v>
                </c:pt>
                <c:pt idx="319">
                  <c:v>0</c:v>
                </c:pt>
                <c:pt idx="320">
                  <c:v>0</c:v>
                </c:pt>
                <c:pt idx="321">
                  <c:v>0</c:v>
                </c:pt>
                <c:pt idx="322">
                  <c:v>0</c:v>
                </c:pt>
                <c:pt idx="323">
                  <c:v>0</c:v>
                </c:pt>
                <c:pt idx="324">
                  <c:v>0</c:v>
                </c:pt>
                <c:pt idx="325">
                  <c:v>0</c:v>
                </c:pt>
                <c:pt idx="326">
                  <c:v>0</c:v>
                </c:pt>
                <c:pt idx="327">
                  <c:v>0</c:v>
                </c:pt>
                <c:pt idx="328">
                  <c:v>0</c:v>
                </c:pt>
                <c:pt idx="329">
                  <c:v>0</c:v>
                </c:pt>
                <c:pt idx="330">
                  <c:v>0</c:v>
                </c:pt>
                <c:pt idx="331">
                  <c:v>0</c:v>
                </c:pt>
                <c:pt idx="332">
                  <c:v>0</c:v>
                </c:pt>
                <c:pt idx="333">
                  <c:v>0</c:v>
                </c:pt>
                <c:pt idx="334">
                  <c:v>0</c:v>
                </c:pt>
                <c:pt idx="335">
                  <c:v>0</c:v>
                </c:pt>
                <c:pt idx="336">
                  <c:v>0</c:v>
                </c:pt>
                <c:pt idx="337">
                  <c:v>0</c:v>
                </c:pt>
                <c:pt idx="338">
                  <c:v>0</c:v>
                </c:pt>
                <c:pt idx="339">
                  <c:v>0</c:v>
                </c:pt>
                <c:pt idx="340">
                  <c:v>0</c:v>
                </c:pt>
                <c:pt idx="341">
                  <c:v>0</c:v>
                </c:pt>
                <c:pt idx="342">
                  <c:v>0</c:v>
                </c:pt>
                <c:pt idx="343">
                  <c:v>0</c:v>
                </c:pt>
                <c:pt idx="344">
                  <c:v>0</c:v>
                </c:pt>
                <c:pt idx="345">
                  <c:v>0</c:v>
                </c:pt>
                <c:pt idx="346">
                  <c:v>0</c:v>
                </c:pt>
                <c:pt idx="347">
                  <c:v>0</c:v>
                </c:pt>
                <c:pt idx="348">
                  <c:v>0</c:v>
                </c:pt>
                <c:pt idx="349">
                  <c:v>0</c:v>
                </c:pt>
                <c:pt idx="350">
                  <c:v>0</c:v>
                </c:pt>
                <c:pt idx="351">
                  <c:v>0</c:v>
                </c:pt>
                <c:pt idx="352">
                  <c:v>0</c:v>
                </c:pt>
                <c:pt idx="353">
                  <c:v>0</c:v>
                </c:pt>
                <c:pt idx="354">
                  <c:v>0</c:v>
                </c:pt>
                <c:pt idx="355">
                  <c:v>0</c:v>
                </c:pt>
                <c:pt idx="356">
                  <c:v>0</c:v>
                </c:pt>
                <c:pt idx="357">
                  <c:v>0</c:v>
                </c:pt>
                <c:pt idx="358">
                  <c:v>0</c:v>
                </c:pt>
                <c:pt idx="359">
                  <c:v>0</c:v>
                </c:pt>
                <c:pt idx="360">
                  <c:v>0</c:v>
                </c:pt>
              </c:numCache>
            </c:numRef>
          </c:val>
        </c:ser>
        <c:dLbls>
          <c:showLegendKey val="0"/>
          <c:showVal val="0"/>
          <c:showCatName val="0"/>
          <c:showSerName val="0"/>
          <c:showPercent val="0"/>
          <c:showBubbleSize val="0"/>
        </c:dLbls>
        <c:axId val="-781057696"/>
        <c:axId val="-595645680"/>
      </c:areaChart>
      <c:catAx>
        <c:axId val="-781057696"/>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a:t>Months</a:t>
                </a:r>
              </a:p>
            </c:rich>
          </c:tx>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95645680"/>
        <c:crosses val="autoZero"/>
        <c:auto val="1"/>
        <c:lblAlgn val="ctr"/>
        <c:lblOffset val="100"/>
        <c:tickLblSkip val="10"/>
        <c:noMultiLvlLbl val="1"/>
      </c:catAx>
      <c:valAx>
        <c:axId val="-59564568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a:t>Loan Amount</a:t>
                </a:r>
              </a:p>
            </c:rich>
          </c:tx>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quot;$&quot;#,##0.00;\-&quot;$&quot;#,##0.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81057696"/>
        <c:crosses val="autoZero"/>
        <c:crossBetween val="midCat"/>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hyperlink" Target="https://twitter.com/excelsupersite/" TargetMode="External"/><Relationship Id="rId13" Type="http://schemas.openxmlformats.org/officeDocument/2006/relationships/hyperlink" Target="http://www.excelsupersite.com/" TargetMode="External"/><Relationship Id="rId3" Type="http://schemas.openxmlformats.org/officeDocument/2006/relationships/image" Target="../media/image1.png"/><Relationship Id="rId7" Type="http://schemas.openxmlformats.org/officeDocument/2006/relationships/image" Target="../media/image3.png"/><Relationship Id="rId12" Type="http://schemas.openxmlformats.org/officeDocument/2006/relationships/hyperlink" Target="http://www.excelsupersite.com/eula-private-use/" TargetMode="External"/><Relationship Id="rId2" Type="http://schemas.openxmlformats.org/officeDocument/2006/relationships/hyperlink" Target="http://www.excelsupersite.com" TargetMode="External"/><Relationship Id="rId1" Type="http://schemas.openxmlformats.org/officeDocument/2006/relationships/hyperlink" Target="#Charts!C10"/><Relationship Id="rId6" Type="http://schemas.openxmlformats.org/officeDocument/2006/relationships/hyperlink" Target="https://au.pinterest.com/excelsupersite" TargetMode="External"/><Relationship Id="rId11" Type="http://schemas.openxmlformats.org/officeDocument/2006/relationships/image" Target="../media/image5.png"/><Relationship Id="rId5" Type="http://schemas.openxmlformats.org/officeDocument/2006/relationships/image" Target="../media/image2.png"/><Relationship Id="rId15" Type="http://schemas.openxmlformats.org/officeDocument/2006/relationships/image" Target="../media/image6.png"/><Relationship Id="rId10" Type="http://schemas.openxmlformats.org/officeDocument/2006/relationships/hyperlink" Target="https://www.facebook.com/excelsupersite/" TargetMode="External"/><Relationship Id="rId4" Type="http://schemas.openxmlformats.org/officeDocument/2006/relationships/hyperlink" Target="https://www.linkedin.com/company/excelsupersite" TargetMode="External"/><Relationship Id="rId9" Type="http://schemas.openxmlformats.org/officeDocument/2006/relationships/image" Target="../media/image4.png"/><Relationship Id="rId14" Type="http://schemas.openxmlformats.org/officeDocument/2006/relationships/hyperlink" Target="http://www.excelsupersite.com/loan-amortization-schedule/" TargetMode="External"/></Relationships>
</file>

<file path=xl/drawings/_rels/drawing2.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hyperlink" Target="#Amortization!C4"/><Relationship Id="rId1" Type="http://schemas.openxmlformats.org/officeDocument/2006/relationships/hyperlink" Target="#Form!E6"/><Relationship Id="rId5" Type="http://schemas.openxmlformats.org/officeDocument/2006/relationships/image" Target="../media/image1.png"/><Relationship Id="rId4" Type="http://schemas.openxmlformats.org/officeDocument/2006/relationships/hyperlink" Target="http://www.excelsupersite.com" TargetMode="External"/></Relationships>
</file>

<file path=xl/drawings/_rels/drawing3.xml.rels><?xml version="1.0" encoding="UTF-8" standalone="yes"?>
<Relationships xmlns="http://schemas.openxmlformats.org/package/2006/relationships"><Relationship Id="rId3" Type="http://schemas.openxmlformats.org/officeDocument/2006/relationships/hyperlink" Target="http://www.excelsupersite.com" TargetMode="External"/><Relationship Id="rId2" Type="http://schemas.openxmlformats.org/officeDocument/2006/relationships/hyperlink" Target="#Charts!C10"/><Relationship Id="rId1" Type="http://schemas.openxmlformats.org/officeDocument/2006/relationships/hyperlink" Target="#Form!E6"/><Relationship Id="rId4"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excelsupersite.com" TargetMode="External"/></Relationships>
</file>

<file path=xl/drawings/drawing1.xml><?xml version="1.0" encoding="utf-8"?>
<xdr:wsDr xmlns:xdr="http://schemas.openxmlformats.org/drawingml/2006/spreadsheetDrawing" xmlns:a="http://schemas.openxmlformats.org/drawingml/2006/main">
  <xdr:twoCellAnchor editAs="absolute">
    <xdr:from>
      <xdr:col>3</xdr:col>
      <xdr:colOff>790574</xdr:colOff>
      <xdr:row>12</xdr:row>
      <xdr:rowOff>200025</xdr:rowOff>
    </xdr:from>
    <xdr:to>
      <xdr:col>5</xdr:col>
      <xdr:colOff>350249</xdr:colOff>
      <xdr:row>13</xdr:row>
      <xdr:rowOff>159975</xdr:rowOff>
    </xdr:to>
    <xdr:sp macro="" textlink="">
      <xdr:nvSpPr>
        <xdr:cNvPr id="3" name="Rounded Rectangle 2">
          <a:hlinkClick xmlns:r="http://schemas.openxmlformats.org/officeDocument/2006/relationships" r:id="rId1"/>
        </xdr:cNvPr>
        <xdr:cNvSpPr/>
      </xdr:nvSpPr>
      <xdr:spPr>
        <a:xfrm>
          <a:off x="1543049" y="2924175"/>
          <a:ext cx="2160000" cy="360000"/>
        </a:xfrm>
        <a:prstGeom prst="roundRect">
          <a:avLst/>
        </a:prstGeom>
        <a:solidFill>
          <a:srgbClr val="F68C1F"/>
        </a:solidFill>
        <a:ln>
          <a:no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n-AU" sz="2000" b="1"/>
            <a:t>Calculate</a:t>
          </a:r>
        </a:p>
      </xdr:txBody>
    </xdr:sp>
    <xdr:clientData/>
  </xdr:twoCellAnchor>
  <xdr:twoCellAnchor editAs="absolute">
    <xdr:from>
      <xdr:col>1</xdr:col>
      <xdr:colOff>47626</xdr:colOff>
      <xdr:row>1</xdr:row>
      <xdr:rowOff>9525</xdr:rowOff>
    </xdr:from>
    <xdr:to>
      <xdr:col>3</xdr:col>
      <xdr:colOff>657841</xdr:colOff>
      <xdr:row>1</xdr:row>
      <xdr:rowOff>657525</xdr:rowOff>
    </xdr:to>
    <xdr:pic>
      <xdr:nvPicPr>
        <xdr:cNvPr id="4" name="Picture 3">
          <a:hlinkClick xmlns:r="http://schemas.openxmlformats.org/officeDocument/2006/relationships" r:id="rId2"/>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76201" y="47625"/>
          <a:ext cx="1334115" cy="648000"/>
        </a:xfrm>
        <a:prstGeom prst="rect">
          <a:avLst/>
        </a:prstGeom>
      </xdr:spPr>
    </xdr:pic>
    <xdr:clientData/>
  </xdr:twoCellAnchor>
  <xdr:twoCellAnchor editAs="absolute">
    <xdr:from>
      <xdr:col>11</xdr:col>
      <xdr:colOff>1</xdr:colOff>
      <xdr:row>1</xdr:row>
      <xdr:rowOff>295276</xdr:rowOff>
    </xdr:from>
    <xdr:to>
      <xdr:col>14</xdr:col>
      <xdr:colOff>547201</xdr:colOff>
      <xdr:row>1</xdr:row>
      <xdr:rowOff>655276</xdr:rowOff>
    </xdr:to>
    <xdr:sp macro="" textlink="">
      <xdr:nvSpPr>
        <xdr:cNvPr id="2" name="Rectangle 1"/>
        <xdr:cNvSpPr/>
      </xdr:nvSpPr>
      <xdr:spPr>
        <a:xfrm>
          <a:off x="5667376" y="333376"/>
          <a:ext cx="2376000" cy="360000"/>
        </a:xfrm>
        <a:prstGeom prst="rect">
          <a:avLst/>
        </a:prstGeom>
        <a:solidFill>
          <a:srgbClr val="D5FFE8"/>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n-AU" sz="1100" b="1">
              <a:solidFill>
                <a:schemeClr val="tx1">
                  <a:lumMod val="65000"/>
                  <a:lumOff val="35000"/>
                </a:schemeClr>
              </a:solidFill>
            </a:rPr>
            <a:t>  Follow us:</a:t>
          </a:r>
        </a:p>
      </xdr:txBody>
    </xdr:sp>
    <xdr:clientData fPrintsWithSheet="0"/>
  </xdr:twoCellAnchor>
  <xdr:twoCellAnchor editAs="absolute">
    <xdr:from>
      <xdr:col>13</xdr:col>
      <xdr:colOff>600075</xdr:colOff>
      <xdr:row>1</xdr:row>
      <xdr:rowOff>361950</xdr:rowOff>
    </xdr:from>
    <xdr:to>
      <xdr:col>14</xdr:col>
      <xdr:colOff>206475</xdr:colOff>
      <xdr:row>1</xdr:row>
      <xdr:rowOff>577950</xdr:rowOff>
    </xdr:to>
    <xdr:pic>
      <xdr:nvPicPr>
        <xdr:cNvPr id="5" name="Picture 4">
          <a:hlinkClick xmlns:r="http://schemas.openxmlformats.org/officeDocument/2006/relationships" r:id="rId4"/>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7486650" y="400050"/>
          <a:ext cx="216000" cy="216000"/>
        </a:xfrm>
        <a:prstGeom prst="rect">
          <a:avLst/>
        </a:prstGeom>
      </xdr:spPr>
    </xdr:pic>
    <xdr:clientData fPrintsWithSheet="0"/>
  </xdr:twoCellAnchor>
  <xdr:twoCellAnchor editAs="absolute">
    <xdr:from>
      <xdr:col>13</xdr:col>
      <xdr:colOff>340500</xdr:colOff>
      <xdr:row>1</xdr:row>
      <xdr:rowOff>361950</xdr:rowOff>
    </xdr:from>
    <xdr:to>
      <xdr:col>13</xdr:col>
      <xdr:colOff>556500</xdr:colOff>
      <xdr:row>1</xdr:row>
      <xdr:rowOff>577950</xdr:rowOff>
    </xdr:to>
    <xdr:pic>
      <xdr:nvPicPr>
        <xdr:cNvPr id="6" name="Picture 5">
          <a:hlinkClick xmlns:r="http://schemas.openxmlformats.org/officeDocument/2006/relationships" r:id="rId6"/>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7227075" y="400050"/>
          <a:ext cx="216000" cy="216000"/>
        </a:xfrm>
        <a:prstGeom prst="rect">
          <a:avLst/>
        </a:prstGeom>
      </xdr:spPr>
    </xdr:pic>
    <xdr:clientData fPrintsWithSheet="0"/>
  </xdr:twoCellAnchor>
  <xdr:twoCellAnchor editAs="absolute">
    <xdr:from>
      <xdr:col>13</xdr:col>
      <xdr:colOff>80925</xdr:colOff>
      <xdr:row>1</xdr:row>
      <xdr:rowOff>361950</xdr:rowOff>
    </xdr:from>
    <xdr:to>
      <xdr:col>13</xdr:col>
      <xdr:colOff>296925</xdr:colOff>
      <xdr:row>1</xdr:row>
      <xdr:rowOff>577950</xdr:rowOff>
    </xdr:to>
    <xdr:pic>
      <xdr:nvPicPr>
        <xdr:cNvPr id="7" name="Picture 6">
          <a:hlinkClick xmlns:r="http://schemas.openxmlformats.org/officeDocument/2006/relationships" r:id="rId8"/>
        </xdr:cNvPr>
        <xdr:cNvPicPr>
          <a:picLocks noChangeAspect="1"/>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6967500" y="400050"/>
          <a:ext cx="216000" cy="216000"/>
        </a:xfrm>
        <a:prstGeom prst="rect">
          <a:avLst/>
        </a:prstGeom>
      </xdr:spPr>
    </xdr:pic>
    <xdr:clientData fPrintsWithSheet="0"/>
  </xdr:twoCellAnchor>
  <xdr:twoCellAnchor editAs="absolute">
    <xdr:from>
      <xdr:col>12</xdr:col>
      <xdr:colOff>430950</xdr:colOff>
      <xdr:row>1</xdr:row>
      <xdr:rowOff>361950</xdr:rowOff>
    </xdr:from>
    <xdr:to>
      <xdr:col>13</xdr:col>
      <xdr:colOff>37350</xdr:colOff>
      <xdr:row>1</xdr:row>
      <xdr:rowOff>577950</xdr:rowOff>
    </xdr:to>
    <xdr:pic>
      <xdr:nvPicPr>
        <xdr:cNvPr id="8" name="Picture 7">
          <a:hlinkClick xmlns:r="http://schemas.openxmlformats.org/officeDocument/2006/relationships" r:id="rId10"/>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a:xfrm>
          <a:off x="6707925" y="400050"/>
          <a:ext cx="216000" cy="216000"/>
        </a:xfrm>
        <a:prstGeom prst="rect">
          <a:avLst/>
        </a:prstGeom>
      </xdr:spPr>
    </xdr:pic>
    <xdr:clientData fPrintsWithSheet="0"/>
  </xdr:twoCellAnchor>
  <xdr:twoCellAnchor editAs="absolute">
    <xdr:from>
      <xdr:col>11</xdr:col>
      <xdr:colOff>1</xdr:colOff>
      <xdr:row>2</xdr:row>
      <xdr:rowOff>9525</xdr:rowOff>
    </xdr:from>
    <xdr:to>
      <xdr:col>14</xdr:col>
      <xdr:colOff>547201</xdr:colOff>
      <xdr:row>5</xdr:row>
      <xdr:rowOff>177075</xdr:rowOff>
    </xdr:to>
    <xdr:sp macro="" textlink="">
      <xdr:nvSpPr>
        <xdr:cNvPr id="9" name="Rectangle 8"/>
        <xdr:cNvSpPr/>
      </xdr:nvSpPr>
      <xdr:spPr>
        <a:xfrm>
          <a:off x="5667376" y="752475"/>
          <a:ext cx="2376000" cy="720000"/>
        </a:xfrm>
        <a:prstGeom prst="rect">
          <a:avLst/>
        </a:prstGeom>
        <a:solidFill>
          <a:srgbClr val="FFE8E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n-AU" sz="700" b="1">
              <a:solidFill>
                <a:srgbClr val="7D0000"/>
              </a:solidFill>
            </a:rPr>
            <a:t>Disclaimer:</a:t>
          </a:r>
          <a:r>
            <a:rPr lang="en-AU" sz="700" b="0">
              <a:solidFill>
                <a:schemeClr val="tx1">
                  <a:lumMod val="65000"/>
                  <a:lumOff val="35000"/>
                </a:schemeClr>
              </a:solidFill>
            </a:rPr>
            <a:t> This template is for educational purposes</a:t>
          </a:r>
          <a:r>
            <a:rPr lang="en-AU" sz="700" b="0" baseline="0">
              <a:solidFill>
                <a:schemeClr val="tx1">
                  <a:lumMod val="65000"/>
                  <a:lumOff val="35000"/>
                </a:schemeClr>
              </a:solidFill>
            </a:rPr>
            <a:t> only. Use this template at your own risk. ExcelSuperSite do not guarantee the results from using this template. While all care is made to eliminate errors, ExcelSuperSite does not guarantee that this template is completely error free.</a:t>
          </a:r>
          <a:endParaRPr lang="en-AU" sz="700" b="1">
            <a:solidFill>
              <a:schemeClr val="tx1">
                <a:lumMod val="65000"/>
                <a:lumOff val="35000"/>
              </a:schemeClr>
            </a:solidFill>
          </a:endParaRPr>
        </a:p>
      </xdr:txBody>
    </xdr:sp>
    <xdr:clientData fPrintsWithSheet="0"/>
  </xdr:twoCellAnchor>
  <xdr:twoCellAnchor editAs="absolute">
    <xdr:from>
      <xdr:col>11</xdr:col>
      <xdr:colOff>1</xdr:colOff>
      <xdr:row>5</xdr:row>
      <xdr:rowOff>238126</xdr:rowOff>
    </xdr:from>
    <xdr:to>
      <xdr:col>14</xdr:col>
      <xdr:colOff>547201</xdr:colOff>
      <xdr:row>7</xdr:row>
      <xdr:rowOff>118651</xdr:rowOff>
    </xdr:to>
    <xdr:sp macro="" textlink="">
      <xdr:nvSpPr>
        <xdr:cNvPr id="10" name="Rectangle 9">
          <a:hlinkClick xmlns:r="http://schemas.openxmlformats.org/officeDocument/2006/relationships" r:id="rId12"/>
        </xdr:cNvPr>
        <xdr:cNvSpPr/>
      </xdr:nvSpPr>
      <xdr:spPr>
        <a:xfrm>
          <a:off x="5667376" y="1533526"/>
          <a:ext cx="2376000" cy="252000"/>
        </a:xfrm>
        <a:prstGeom prst="rect">
          <a:avLst/>
        </a:prstGeom>
        <a:solidFill>
          <a:srgbClr val="E1EBFA"/>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n-AU" sz="900" b="0">
              <a:solidFill>
                <a:schemeClr val="tx1">
                  <a:lumMod val="65000"/>
                  <a:lumOff val="35000"/>
                </a:schemeClr>
              </a:solidFill>
            </a:rPr>
            <a:t>End User Licence Agreement - Click here</a:t>
          </a:r>
        </a:p>
      </xdr:txBody>
    </xdr:sp>
    <xdr:clientData fPrintsWithSheet="0"/>
  </xdr:twoCellAnchor>
  <xdr:twoCellAnchor editAs="absolute">
    <xdr:from>
      <xdr:col>11</xdr:col>
      <xdr:colOff>1</xdr:colOff>
      <xdr:row>1</xdr:row>
      <xdr:rowOff>1</xdr:rowOff>
    </xdr:from>
    <xdr:to>
      <xdr:col>14</xdr:col>
      <xdr:colOff>547201</xdr:colOff>
      <xdr:row>1</xdr:row>
      <xdr:rowOff>252001</xdr:rowOff>
    </xdr:to>
    <xdr:sp macro="" textlink="Settings!K2">
      <xdr:nvSpPr>
        <xdr:cNvPr id="11" name="Rectangle 10">
          <a:hlinkClick xmlns:r="http://schemas.openxmlformats.org/officeDocument/2006/relationships" r:id="rId13"/>
        </xdr:cNvPr>
        <xdr:cNvSpPr/>
      </xdr:nvSpPr>
      <xdr:spPr>
        <a:xfrm>
          <a:off x="5667376" y="38101"/>
          <a:ext cx="2376000" cy="252000"/>
        </a:xfrm>
        <a:prstGeom prst="rect">
          <a:avLst/>
        </a:prstGeom>
        <a:solidFill>
          <a:srgbClr val="E1E1E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fld id="{C490DE77-1A18-42CD-A690-95215111D4C0}" type="TxLink">
            <a:rPr lang="en-US" sz="1000" b="0" i="0" u="none" strike="noStrike">
              <a:solidFill>
                <a:schemeClr val="tx1">
                  <a:lumMod val="65000"/>
                  <a:lumOff val="35000"/>
                </a:schemeClr>
              </a:solidFill>
              <a:latin typeface="Calibri"/>
            </a:rPr>
            <a:t>©2016 ExcelSuperSite. All rights reserved</a:t>
          </a:fld>
          <a:endParaRPr lang="en-AU" sz="900" b="0">
            <a:solidFill>
              <a:schemeClr val="tx1">
                <a:lumMod val="65000"/>
                <a:lumOff val="35000"/>
              </a:schemeClr>
            </a:solidFill>
          </a:endParaRPr>
        </a:p>
      </xdr:txBody>
    </xdr:sp>
    <xdr:clientData fPrintsWithSheet="0"/>
  </xdr:twoCellAnchor>
  <xdr:twoCellAnchor editAs="absolute">
    <xdr:from>
      <xdr:col>11</xdr:col>
      <xdr:colOff>1</xdr:colOff>
      <xdr:row>7</xdr:row>
      <xdr:rowOff>171451</xdr:rowOff>
    </xdr:from>
    <xdr:to>
      <xdr:col>14</xdr:col>
      <xdr:colOff>547201</xdr:colOff>
      <xdr:row>9</xdr:row>
      <xdr:rowOff>51976</xdr:rowOff>
    </xdr:to>
    <xdr:sp macro="" textlink="">
      <xdr:nvSpPr>
        <xdr:cNvPr id="12" name="Rectangle 11">
          <a:hlinkClick xmlns:r="http://schemas.openxmlformats.org/officeDocument/2006/relationships" r:id="rId14"/>
        </xdr:cNvPr>
        <xdr:cNvSpPr/>
      </xdr:nvSpPr>
      <xdr:spPr>
        <a:xfrm>
          <a:off x="5667376" y="1838326"/>
          <a:ext cx="2376000" cy="252000"/>
        </a:xfrm>
        <a:prstGeom prst="rect">
          <a:avLst/>
        </a:prstGeom>
        <a:solidFill>
          <a:srgbClr val="00B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36000" bIns="0" rtlCol="0" anchor="ctr"/>
        <a:lstStyle/>
        <a:p>
          <a:pPr algn="r"/>
          <a:r>
            <a:rPr lang="en-AU" sz="1000" b="1">
              <a:solidFill>
                <a:schemeClr val="bg1"/>
              </a:solidFill>
            </a:rPr>
            <a:t>Let</a:t>
          </a:r>
          <a:r>
            <a:rPr lang="en-AU" sz="1000" b="1" baseline="0">
              <a:solidFill>
                <a:schemeClr val="bg1"/>
              </a:solidFill>
            </a:rPr>
            <a:t> us know what you think </a:t>
          </a:r>
          <a:endParaRPr lang="en-AU" sz="1000" b="1">
            <a:solidFill>
              <a:schemeClr val="bg1"/>
            </a:solidFill>
          </a:endParaRPr>
        </a:p>
      </xdr:txBody>
    </xdr:sp>
    <xdr:clientData fPrintsWithSheet="0"/>
  </xdr:twoCellAnchor>
  <xdr:twoCellAnchor editAs="absolute">
    <xdr:from>
      <xdr:col>11</xdr:col>
      <xdr:colOff>38100</xdr:colOff>
      <xdr:row>7</xdr:row>
      <xdr:rowOff>209550</xdr:rowOff>
    </xdr:from>
    <xdr:to>
      <xdr:col>11</xdr:col>
      <xdr:colOff>218100</xdr:colOff>
      <xdr:row>9</xdr:row>
      <xdr:rowOff>6075</xdr:rowOff>
    </xdr:to>
    <xdr:pic>
      <xdr:nvPicPr>
        <xdr:cNvPr id="14" name="Picture 13"/>
        <xdr:cNvPicPr>
          <a:picLocks noChangeAspect="1"/>
        </xdr:cNvPicPr>
      </xdr:nvPicPr>
      <xdr:blipFill>
        <a:blip xmlns:r="http://schemas.openxmlformats.org/officeDocument/2006/relationships" r:embed="rId15">
          <a:extLst>
            <a:ext uri="{28A0092B-C50C-407E-A947-70E740481C1C}">
              <a14:useLocalDpi xmlns:a14="http://schemas.microsoft.com/office/drawing/2010/main" val="0"/>
            </a:ext>
          </a:extLst>
        </a:blip>
        <a:stretch>
          <a:fillRect/>
        </a:stretch>
      </xdr:blipFill>
      <xdr:spPr>
        <a:xfrm>
          <a:off x="5705475" y="1876425"/>
          <a:ext cx="180000" cy="168000"/>
        </a:xfrm>
        <a:prstGeom prst="rect">
          <a:avLst/>
        </a:prstGeom>
      </xdr:spPr>
    </xdr:pic>
    <xdr:clientData fPrintsWithSheet="0"/>
  </xdr:twoCellAnchor>
  <xdr:twoCellAnchor editAs="absolute">
    <xdr:from>
      <xdr:col>11</xdr:col>
      <xdr:colOff>190500</xdr:colOff>
      <xdr:row>7</xdr:row>
      <xdr:rowOff>209550</xdr:rowOff>
    </xdr:from>
    <xdr:to>
      <xdr:col>11</xdr:col>
      <xdr:colOff>370500</xdr:colOff>
      <xdr:row>9</xdr:row>
      <xdr:rowOff>6075</xdr:rowOff>
    </xdr:to>
    <xdr:pic>
      <xdr:nvPicPr>
        <xdr:cNvPr id="15" name="Picture 14"/>
        <xdr:cNvPicPr>
          <a:picLocks noChangeAspect="1"/>
        </xdr:cNvPicPr>
      </xdr:nvPicPr>
      <xdr:blipFill>
        <a:blip xmlns:r="http://schemas.openxmlformats.org/officeDocument/2006/relationships" r:embed="rId15">
          <a:extLst>
            <a:ext uri="{28A0092B-C50C-407E-A947-70E740481C1C}">
              <a14:useLocalDpi xmlns:a14="http://schemas.microsoft.com/office/drawing/2010/main" val="0"/>
            </a:ext>
          </a:extLst>
        </a:blip>
        <a:stretch>
          <a:fillRect/>
        </a:stretch>
      </xdr:blipFill>
      <xdr:spPr>
        <a:xfrm>
          <a:off x="5857875" y="1876425"/>
          <a:ext cx="180000" cy="168000"/>
        </a:xfrm>
        <a:prstGeom prst="rect">
          <a:avLst/>
        </a:prstGeom>
      </xdr:spPr>
    </xdr:pic>
    <xdr:clientData fPrintsWithSheet="0"/>
  </xdr:twoCellAnchor>
  <xdr:twoCellAnchor editAs="absolute">
    <xdr:from>
      <xdr:col>11</xdr:col>
      <xdr:colOff>342900</xdr:colOff>
      <xdr:row>7</xdr:row>
      <xdr:rowOff>209550</xdr:rowOff>
    </xdr:from>
    <xdr:to>
      <xdr:col>11</xdr:col>
      <xdr:colOff>522900</xdr:colOff>
      <xdr:row>9</xdr:row>
      <xdr:rowOff>6075</xdr:rowOff>
    </xdr:to>
    <xdr:pic>
      <xdr:nvPicPr>
        <xdr:cNvPr id="16" name="Picture 15"/>
        <xdr:cNvPicPr>
          <a:picLocks noChangeAspect="1"/>
        </xdr:cNvPicPr>
      </xdr:nvPicPr>
      <xdr:blipFill>
        <a:blip xmlns:r="http://schemas.openxmlformats.org/officeDocument/2006/relationships" r:embed="rId15">
          <a:extLst>
            <a:ext uri="{28A0092B-C50C-407E-A947-70E740481C1C}">
              <a14:useLocalDpi xmlns:a14="http://schemas.microsoft.com/office/drawing/2010/main" val="0"/>
            </a:ext>
          </a:extLst>
        </a:blip>
        <a:stretch>
          <a:fillRect/>
        </a:stretch>
      </xdr:blipFill>
      <xdr:spPr>
        <a:xfrm>
          <a:off x="6010275" y="1876425"/>
          <a:ext cx="180000" cy="168000"/>
        </a:xfrm>
        <a:prstGeom prst="rect">
          <a:avLst/>
        </a:prstGeom>
      </xdr:spPr>
    </xdr:pic>
    <xdr:clientData fPrintsWithSheet="0"/>
  </xdr:twoCellAnchor>
  <xdr:twoCellAnchor editAs="absolute">
    <xdr:from>
      <xdr:col>11</xdr:col>
      <xdr:colOff>495300</xdr:colOff>
      <xdr:row>7</xdr:row>
      <xdr:rowOff>209550</xdr:rowOff>
    </xdr:from>
    <xdr:to>
      <xdr:col>12</xdr:col>
      <xdr:colOff>65700</xdr:colOff>
      <xdr:row>9</xdr:row>
      <xdr:rowOff>6075</xdr:rowOff>
    </xdr:to>
    <xdr:pic>
      <xdr:nvPicPr>
        <xdr:cNvPr id="17" name="Picture 16"/>
        <xdr:cNvPicPr>
          <a:picLocks noChangeAspect="1"/>
        </xdr:cNvPicPr>
      </xdr:nvPicPr>
      <xdr:blipFill>
        <a:blip xmlns:r="http://schemas.openxmlformats.org/officeDocument/2006/relationships" r:embed="rId15">
          <a:extLst>
            <a:ext uri="{28A0092B-C50C-407E-A947-70E740481C1C}">
              <a14:useLocalDpi xmlns:a14="http://schemas.microsoft.com/office/drawing/2010/main" val="0"/>
            </a:ext>
          </a:extLst>
        </a:blip>
        <a:stretch>
          <a:fillRect/>
        </a:stretch>
      </xdr:blipFill>
      <xdr:spPr>
        <a:xfrm>
          <a:off x="6162675" y="1876425"/>
          <a:ext cx="180000" cy="168000"/>
        </a:xfrm>
        <a:prstGeom prst="rect">
          <a:avLst/>
        </a:prstGeom>
      </xdr:spPr>
    </xdr:pic>
    <xdr:clientData fPrintsWithSheet="0"/>
  </xdr:twoCellAnchor>
  <xdr:twoCellAnchor editAs="absolute">
    <xdr:from>
      <xdr:col>12</xdr:col>
      <xdr:colOff>38100</xdr:colOff>
      <xdr:row>7</xdr:row>
      <xdr:rowOff>209550</xdr:rowOff>
    </xdr:from>
    <xdr:to>
      <xdr:col>12</xdr:col>
      <xdr:colOff>218100</xdr:colOff>
      <xdr:row>9</xdr:row>
      <xdr:rowOff>6075</xdr:rowOff>
    </xdr:to>
    <xdr:pic>
      <xdr:nvPicPr>
        <xdr:cNvPr id="18" name="Picture 17"/>
        <xdr:cNvPicPr>
          <a:picLocks noChangeAspect="1"/>
        </xdr:cNvPicPr>
      </xdr:nvPicPr>
      <xdr:blipFill>
        <a:blip xmlns:r="http://schemas.openxmlformats.org/officeDocument/2006/relationships" r:embed="rId15">
          <a:extLst>
            <a:ext uri="{28A0092B-C50C-407E-A947-70E740481C1C}">
              <a14:useLocalDpi xmlns:a14="http://schemas.microsoft.com/office/drawing/2010/main" val="0"/>
            </a:ext>
          </a:extLst>
        </a:blip>
        <a:stretch>
          <a:fillRect/>
        </a:stretch>
      </xdr:blipFill>
      <xdr:spPr>
        <a:xfrm>
          <a:off x="6315075" y="1876425"/>
          <a:ext cx="180000" cy="168000"/>
        </a:xfrm>
        <a:prstGeom prst="rect">
          <a:avLst/>
        </a:prstGeom>
      </xdr:spPr>
    </xdr:pic>
    <xdr:clientData fPrintsWithSheet="0"/>
  </xdr:twoCellAnchor>
</xdr:wsDr>
</file>

<file path=xl/drawings/drawing2.xml><?xml version="1.0" encoding="utf-8"?>
<xdr:wsDr xmlns:xdr="http://schemas.openxmlformats.org/drawingml/2006/spreadsheetDrawing" xmlns:a="http://schemas.openxmlformats.org/drawingml/2006/main">
  <xdr:twoCellAnchor editAs="absolute">
    <xdr:from>
      <xdr:col>4</xdr:col>
      <xdr:colOff>1228725</xdr:colOff>
      <xdr:row>1</xdr:row>
      <xdr:rowOff>304800</xdr:rowOff>
    </xdr:from>
    <xdr:to>
      <xdr:col>6</xdr:col>
      <xdr:colOff>46425</xdr:colOff>
      <xdr:row>1</xdr:row>
      <xdr:rowOff>592800</xdr:rowOff>
    </xdr:to>
    <xdr:sp macro="" textlink="">
      <xdr:nvSpPr>
        <xdr:cNvPr id="6" name="Rounded Rectangle 5">
          <a:hlinkClick xmlns:r="http://schemas.openxmlformats.org/officeDocument/2006/relationships" r:id="rId1"/>
        </xdr:cNvPr>
        <xdr:cNvSpPr/>
      </xdr:nvSpPr>
      <xdr:spPr>
        <a:xfrm>
          <a:off x="5114925" y="342900"/>
          <a:ext cx="1980000" cy="288000"/>
        </a:xfrm>
        <a:prstGeom prst="roundRect">
          <a:avLst/>
        </a:prstGeom>
        <a:solidFill>
          <a:srgbClr val="F68C1F"/>
        </a:solidFill>
        <a:ln>
          <a:no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n-AU" sz="1400" b="1"/>
            <a:t>Re-calculate Loan</a:t>
          </a:r>
        </a:p>
      </xdr:txBody>
    </xdr:sp>
    <xdr:clientData/>
  </xdr:twoCellAnchor>
  <xdr:twoCellAnchor editAs="absolute">
    <xdr:from>
      <xdr:col>2</xdr:col>
      <xdr:colOff>295275</xdr:colOff>
      <xdr:row>1</xdr:row>
      <xdr:rowOff>304800</xdr:rowOff>
    </xdr:from>
    <xdr:to>
      <xdr:col>4</xdr:col>
      <xdr:colOff>1091250</xdr:colOff>
      <xdr:row>1</xdr:row>
      <xdr:rowOff>592800</xdr:rowOff>
    </xdr:to>
    <xdr:sp macro="" textlink="">
      <xdr:nvSpPr>
        <xdr:cNvPr id="7" name="Rounded Rectangle 6">
          <a:hlinkClick xmlns:r="http://schemas.openxmlformats.org/officeDocument/2006/relationships" r:id="rId2"/>
        </xdr:cNvPr>
        <xdr:cNvSpPr/>
      </xdr:nvSpPr>
      <xdr:spPr>
        <a:xfrm>
          <a:off x="2457450" y="342900"/>
          <a:ext cx="2520000" cy="288000"/>
        </a:xfrm>
        <a:prstGeom prst="roundRect">
          <a:avLst/>
        </a:prstGeom>
        <a:solidFill>
          <a:srgbClr val="F68C1F"/>
        </a:solidFill>
        <a:ln>
          <a:no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n-AU" sz="1400" b="1"/>
            <a:t>View Amortization Schedule</a:t>
          </a:r>
        </a:p>
      </xdr:txBody>
    </xdr:sp>
    <xdr:clientData/>
  </xdr:twoCellAnchor>
  <xdr:twoCellAnchor>
    <xdr:from>
      <xdr:col>1</xdr:col>
      <xdr:colOff>19050</xdr:colOff>
      <xdr:row>13</xdr:row>
      <xdr:rowOff>19049</xdr:rowOff>
    </xdr:from>
    <xdr:to>
      <xdr:col>5</xdr:col>
      <xdr:colOff>1104900</xdr:colOff>
      <xdr:row>31</xdr:row>
      <xdr:rowOff>161924</xdr:rowOff>
    </xdr:to>
    <xdr:graphicFrame macro="">
      <xdr:nvGraphicFramePr>
        <xdr:cNvPr id="8"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absolute">
    <xdr:from>
      <xdr:col>0</xdr:col>
      <xdr:colOff>76200</xdr:colOff>
      <xdr:row>1</xdr:row>
      <xdr:rowOff>9525</xdr:rowOff>
    </xdr:from>
    <xdr:to>
      <xdr:col>1</xdr:col>
      <xdr:colOff>1296015</xdr:colOff>
      <xdr:row>1</xdr:row>
      <xdr:rowOff>657525</xdr:rowOff>
    </xdr:to>
    <xdr:pic>
      <xdr:nvPicPr>
        <xdr:cNvPr id="10" name="Picture 9">
          <a:hlinkClick xmlns:r="http://schemas.openxmlformats.org/officeDocument/2006/relationships" r:id="rId4"/>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76200" y="47625"/>
          <a:ext cx="1334115" cy="6480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absolute">
    <xdr:from>
      <xdr:col>12</xdr:col>
      <xdr:colOff>762000</xdr:colOff>
      <xdr:row>1</xdr:row>
      <xdr:rowOff>285750</xdr:rowOff>
    </xdr:from>
    <xdr:to>
      <xdr:col>14</xdr:col>
      <xdr:colOff>27375</xdr:colOff>
      <xdr:row>1</xdr:row>
      <xdr:rowOff>573750</xdr:rowOff>
    </xdr:to>
    <xdr:sp macro="" textlink="">
      <xdr:nvSpPr>
        <xdr:cNvPr id="3" name="Rounded Rectangle 2">
          <a:hlinkClick xmlns:r="http://schemas.openxmlformats.org/officeDocument/2006/relationships" r:id="rId1"/>
        </xdr:cNvPr>
        <xdr:cNvSpPr/>
      </xdr:nvSpPr>
      <xdr:spPr>
        <a:xfrm>
          <a:off x="11687175" y="323850"/>
          <a:ext cx="1980000" cy="288000"/>
        </a:xfrm>
        <a:prstGeom prst="roundRect">
          <a:avLst/>
        </a:prstGeom>
        <a:solidFill>
          <a:srgbClr val="F68C1F"/>
        </a:solidFill>
        <a:ln>
          <a:no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n-AU" sz="1400" b="1"/>
            <a:t>Re-calculate Loan</a:t>
          </a:r>
        </a:p>
      </xdr:txBody>
    </xdr:sp>
    <xdr:clientData/>
  </xdr:twoCellAnchor>
  <xdr:twoCellAnchor editAs="absolute">
    <xdr:from>
      <xdr:col>10</xdr:col>
      <xdr:colOff>1343025</xdr:colOff>
      <xdr:row>1</xdr:row>
      <xdr:rowOff>285750</xdr:rowOff>
    </xdr:from>
    <xdr:to>
      <xdr:col>12</xdr:col>
      <xdr:colOff>617925</xdr:colOff>
      <xdr:row>1</xdr:row>
      <xdr:rowOff>573750</xdr:rowOff>
    </xdr:to>
    <xdr:sp macro="" textlink="">
      <xdr:nvSpPr>
        <xdr:cNvPr id="4" name="Rounded Rectangle 3">
          <a:hlinkClick xmlns:r="http://schemas.openxmlformats.org/officeDocument/2006/relationships" r:id="rId2"/>
        </xdr:cNvPr>
        <xdr:cNvSpPr/>
      </xdr:nvSpPr>
      <xdr:spPr>
        <a:xfrm>
          <a:off x="9563100" y="323850"/>
          <a:ext cx="1980000" cy="288000"/>
        </a:xfrm>
        <a:prstGeom prst="roundRect">
          <a:avLst/>
        </a:prstGeom>
        <a:solidFill>
          <a:srgbClr val="F68C1F"/>
        </a:solidFill>
        <a:ln>
          <a:no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n-AU" sz="1400" b="1"/>
            <a:t>View Charts</a:t>
          </a:r>
        </a:p>
      </xdr:txBody>
    </xdr:sp>
    <xdr:clientData/>
  </xdr:twoCellAnchor>
  <xdr:twoCellAnchor editAs="absolute">
    <xdr:from>
      <xdr:col>0</xdr:col>
      <xdr:colOff>76200</xdr:colOff>
      <xdr:row>1</xdr:row>
      <xdr:rowOff>9525</xdr:rowOff>
    </xdr:from>
    <xdr:to>
      <xdr:col>1</xdr:col>
      <xdr:colOff>1296015</xdr:colOff>
      <xdr:row>1</xdr:row>
      <xdr:rowOff>657525</xdr:rowOff>
    </xdr:to>
    <xdr:pic>
      <xdr:nvPicPr>
        <xdr:cNvPr id="6" name="Picture 5">
          <a:hlinkClick xmlns:r="http://schemas.openxmlformats.org/officeDocument/2006/relationships" r:id="rId3"/>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76200" y="47625"/>
          <a:ext cx="1334115" cy="6480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absolute">
    <xdr:from>
      <xdr:col>0</xdr:col>
      <xdr:colOff>76200</xdr:colOff>
      <xdr:row>1</xdr:row>
      <xdr:rowOff>9525</xdr:rowOff>
    </xdr:from>
    <xdr:to>
      <xdr:col>3</xdr:col>
      <xdr:colOff>76815</xdr:colOff>
      <xdr:row>1</xdr:row>
      <xdr:rowOff>657525</xdr:rowOff>
    </xdr:to>
    <xdr:pic>
      <xdr:nvPicPr>
        <xdr:cNvPr id="4" name="Picture 3">
          <a:hlinkClick xmlns:r="http://schemas.openxmlformats.org/officeDocument/2006/relationships" r:id="rId1"/>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6200" y="47625"/>
          <a:ext cx="1334115" cy="6480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Q376"/>
  <sheetViews>
    <sheetView showGridLines="0" showRowColHeaders="0" tabSelected="1" zoomScaleNormal="100" workbookViewId="0">
      <selection activeCell="E6" sqref="E6"/>
    </sheetView>
  </sheetViews>
  <sheetFormatPr defaultRowHeight="15" x14ac:dyDescent="0.25"/>
  <cols>
    <col min="1" max="1" width="0.42578125" style="1" customWidth="1"/>
    <col min="2" max="2" width="1.7109375" style="1" customWidth="1"/>
    <col min="3" max="3" width="9.140625" style="1" customWidth="1"/>
    <col min="4" max="4" width="23.28515625" style="1" bestFit="1" customWidth="1"/>
    <col min="5" max="5" width="15.7109375" style="1" customWidth="1"/>
    <col min="6" max="6" width="9.140625" style="1" customWidth="1"/>
    <col min="7" max="7" width="5.140625" style="1" customWidth="1"/>
    <col min="8" max="8" width="9.140625" style="1"/>
    <col min="9" max="9" width="1.7109375" style="1" customWidth="1"/>
    <col min="10" max="10" width="0.42578125" style="1" customWidth="1"/>
    <col min="11" max="16384" width="9.140625" style="1"/>
  </cols>
  <sheetData>
    <row r="1" spans="1:17" ht="3" customHeight="1" x14ac:dyDescent="0.25">
      <c r="A1" s="10"/>
      <c r="B1" s="10"/>
      <c r="C1" s="10"/>
      <c r="D1" s="10"/>
      <c r="E1" s="10"/>
      <c r="F1" s="10"/>
      <c r="G1" s="10"/>
      <c r="H1" s="10"/>
      <c r="I1" s="10"/>
    </row>
    <row r="2" spans="1:17" ht="56.1" customHeight="1" x14ac:dyDescent="0.25">
      <c r="A2" s="10"/>
      <c r="B2" s="9"/>
      <c r="C2" s="10"/>
      <c r="D2" s="10"/>
      <c r="E2" s="9"/>
      <c r="F2" s="8"/>
      <c r="G2" s="10"/>
      <c r="H2" s="10"/>
      <c r="I2" s="9"/>
      <c r="J2" s="18"/>
      <c r="L2" s="74"/>
    </row>
    <row r="3" spans="1:17" s="7" customFormat="1" ht="5.0999999999999996" customHeight="1" x14ac:dyDescent="0.25">
      <c r="A3" s="15"/>
      <c r="B3" s="15"/>
      <c r="C3" s="16"/>
      <c r="D3" s="16"/>
      <c r="E3" s="15"/>
      <c r="F3" s="16"/>
      <c r="G3" s="16"/>
      <c r="H3" s="16"/>
      <c r="I3" s="15"/>
      <c r="J3" s="18"/>
    </row>
    <row r="4" spans="1:17" ht="35.1" customHeight="1" x14ac:dyDescent="0.25">
      <c r="A4" s="15"/>
      <c r="B4" s="15"/>
      <c r="C4" s="22" t="s">
        <v>23</v>
      </c>
      <c r="D4" s="23"/>
      <c r="E4" s="23"/>
      <c r="F4" s="23"/>
      <c r="G4" s="23"/>
      <c r="H4" s="23"/>
      <c r="I4" s="15"/>
      <c r="J4" s="18"/>
    </row>
    <row r="5" spans="1:17" s="7" customFormat="1" ht="5.0999999999999996" customHeight="1" x14ac:dyDescent="0.25">
      <c r="A5" s="15"/>
      <c r="B5" s="15"/>
      <c r="C5" s="15"/>
      <c r="D5" s="15"/>
      <c r="E5" s="15"/>
      <c r="F5" s="15"/>
      <c r="G5" s="15"/>
      <c r="H5" s="15"/>
      <c r="I5" s="15"/>
      <c r="J5" s="18"/>
    </row>
    <row r="6" spans="1:17" ht="24.95" customHeight="1" x14ac:dyDescent="0.25">
      <c r="A6" s="15"/>
      <c r="B6" s="15"/>
      <c r="C6" s="15"/>
      <c r="D6" s="17" t="s">
        <v>13</v>
      </c>
      <c r="E6" s="25">
        <v>100000</v>
      </c>
      <c r="F6" s="17"/>
      <c r="G6" s="17"/>
      <c r="H6" s="17"/>
      <c r="I6" s="15"/>
      <c r="J6" s="18"/>
    </row>
    <row r="7" spans="1:17" ht="5.0999999999999996" customHeight="1" x14ac:dyDescent="0.25">
      <c r="A7" s="15"/>
      <c r="B7" s="15"/>
      <c r="C7" s="15"/>
      <c r="D7" s="15"/>
      <c r="E7" s="15"/>
      <c r="F7" s="17"/>
      <c r="G7" s="17"/>
      <c r="H7" s="17"/>
      <c r="I7" s="15"/>
      <c r="J7" s="18"/>
    </row>
    <row r="8" spans="1:17" ht="24.95" customHeight="1" x14ac:dyDescent="0.25">
      <c r="A8" s="15"/>
      <c r="B8" s="15"/>
      <c r="C8" s="15"/>
      <c r="D8" s="17" t="s">
        <v>12</v>
      </c>
      <c r="E8" s="28">
        <v>2.75E-2</v>
      </c>
      <c r="F8" s="17"/>
      <c r="G8" s="17"/>
      <c r="H8" s="17"/>
      <c r="I8" s="15"/>
      <c r="J8" s="18"/>
      <c r="Q8" s="75"/>
    </row>
    <row r="9" spans="1:17" ht="5.0999999999999996" customHeight="1" x14ac:dyDescent="0.25">
      <c r="A9" s="15"/>
      <c r="B9" s="15"/>
      <c r="C9" s="15"/>
      <c r="D9" s="15"/>
      <c r="E9" s="15"/>
      <c r="F9" s="17"/>
      <c r="G9" s="17"/>
      <c r="H9" s="17"/>
      <c r="I9" s="15"/>
      <c r="J9" s="18"/>
    </row>
    <row r="10" spans="1:17" ht="24.95" customHeight="1" x14ac:dyDescent="0.25">
      <c r="A10" s="15"/>
      <c r="B10" s="15"/>
      <c r="C10" s="15"/>
      <c r="D10" s="17" t="s">
        <v>11</v>
      </c>
      <c r="E10" s="26">
        <v>20</v>
      </c>
      <c r="F10" s="17"/>
      <c r="G10" s="17"/>
      <c r="H10" s="17"/>
      <c r="I10" s="15"/>
      <c r="J10" s="18"/>
    </row>
    <row r="11" spans="1:17" ht="5.0999999999999996" customHeight="1" x14ac:dyDescent="0.25">
      <c r="A11" s="15"/>
      <c r="B11" s="15"/>
      <c r="C11" s="15"/>
      <c r="D11" s="15"/>
      <c r="E11" s="15"/>
      <c r="F11" s="17"/>
      <c r="G11" s="17"/>
      <c r="H11" s="17"/>
      <c r="I11" s="15"/>
      <c r="J11" s="18"/>
    </row>
    <row r="12" spans="1:17" ht="24.95" customHeight="1" x14ac:dyDescent="0.25">
      <c r="A12" s="15"/>
      <c r="B12" s="15"/>
      <c r="C12" s="15"/>
      <c r="D12" s="17" t="s">
        <v>24</v>
      </c>
      <c r="E12" s="25">
        <v>1000</v>
      </c>
      <c r="F12" s="24" t="s">
        <v>25</v>
      </c>
      <c r="G12" s="27">
        <v>6</v>
      </c>
      <c r="H12" s="24" t="s">
        <v>26</v>
      </c>
      <c r="I12" s="15"/>
      <c r="J12" s="18"/>
    </row>
    <row r="13" spans="1:17" ht="31.5" x14ac:dyDescent="0.25">
      <c r="A13" s="15"/>
      <c r="B13" s="15"/>
      <c r="C13" s="15"/>
      <c r="D13" s="15"/>
      <c r="E13" s="15"/>
      <c r="F13" s="15"/>
      <c r="G13" s="15"/>
      <c r="H13" s="15"/>
      <c r="I13" s="15"/>
      <c r="J13" s="18"/>
    </row>
    <row r="14" spans="1:17" ht="31.5" x14ac:dyDescent="0.25">
      <c r="A14" s="15"/>
      <c r="B14" s="15"/>
      <c r="C14" s="15"/>
      <c r="D14" s="15"/>
      <c r="E14" s="15"/>
      <c r="F14" s="15"/>
      <c r="G14" s="15"/>
      <c r="H14" s="15"/>
      <c r="I14" s="15"/>
      <c r="J14" s="18"/>
    </row>
    <row r="15" spans="1:17" ht="2.25" customHeight="1" x14ac:dyDescent="0.25">
      <c r="B15" s="18"/>
      <c r="C15" s="19"/>
      <c r="D15" s="20"/>
      <c r="E15" s="21"/>
      <c r="F15" s="20"/>
      <c r="G15" s="20"/>
      <c r="H15" s="18"/>
      <c r="I15" s="18"/>
      <c r="J15" s="18"/>
    </row>
    <row r="16" spans="1:17" x14ac:dyDescent="0.25">
      <c r="C16" s="3"/>
      <c r="D16" s="6"/>
      <c r="E16" s="5"/>
      <c r="F16" s="6"/>
      <c r="G16" s="6"/>
    </row>
    <row r="17" spans="3:7" x14ac:dyDescent="0.25">
      <c r="C17" s="3"/>
      <c r="D17" s="6"/>
      <c r="E17" s="5"/>
      <c r="F17" s="6"/>
      <c r="G17" s="6"/>
    </row>
    <row r="18" spans="3:7" x14ac:dyDescent="0.25">
      <c r="C18" s="3"/>
      <c r="D18" s="6"/>
      <c r="E18" s="5"/>
      <c r="F18" s="6"/>
      <c r="G18" s="6"/>
    </row>
    <row r="19" spans="3:7" x14ac:dyDescent="0.25">
      <c r="C19" s="3"/>
      <c r="D19" s="6"/>
      <c r="E19" s="5"/>
      <c r="F19" s="6"/>
      <c r="G19" s="6"/>
    </row>
    <row r="20" spans="3:7" x14ac:dyDescent="0.25">
      <c r="C20" s="3"/>
      <c r="D20" s="6"/>
      <c r="E20" s="5"/>
      <c r="F20" s="6"/>
      <c r="G20" s="6"/>
    </row>
    <row r="21" spans="3:7" x14ac:dyDescent="0.25">
      <c r="C21" s="3"/>
      <c r="D21" s="6"/>
      <c r="E21" s="5"/>
      <c r="F21" s="6"/>
      <c r="G21" s="6"/>
    </row>
    <row r="22" spans="3:7" x14ac:dyDescent="0.25">
      <c r="C22" s="3"/>
      <c r="D22" s="6"/>
      <c r="E22" s="5"/>
      <c r="F22" s="6"/>
      <c r="G22" s="6"/>
    </row>
    <row r="23" spans="3:7" x14ac:dyDescent="0.25">
      <c r="C23" s="3"/>
      <c r="D23" s="6"/>
      <c r="E23" s="5"/>
      <c r="F23" s="6"/>
      <c r="G23" s="6"/>
    </row>
    <row r="24" spans="3:7" x14ac:dyDescent="0.25">
      <c r="C24" s="3"/>
      <c r="D24" s="6"/>
      <c r="E24" s="5"/>
      <c r="F24" s="6"/>
      <c r="G24" s="6"/>
    </row>
    <row r="25" spans="3:7" x14ac:dyDescent="0.25">
      <c r="C25" s="3"/>
      <c r="D25" s="6"/>
      <c r="E25" s="5"/>
      <c r="F25" s="6"/>
      <c r="G25" s="6"/>
    </row>
    <row r="26" spans="3:7" x14ac:dyDescent="0.25">
      <c r="C26" s="3"/>
      <c r="D26" s="6"/>
      <c r="E26" s="5"/>
      <c r="F26" s="6"/>
      <c r="G26" s="6"/>
    </row>
    <row r="27" spans="3:7" x14ac:dyDescent="0.25">
      <c r="C27" s="3"/>
      <c r="D27" s="6"/>
      <c r="E27" s="5"/>
      <c r="F27" s="6"/>
      <c r="G27" s="6"/>
    </row>
    <row r="28" spans="3:7" x14ac:dyDescent="0.25">
      <c r="C28" s="3"/>
      <c r="D28" s="6"/>
      <c r="E28" s="5"/>
      <c r="F28" s="6"/>
      <c r="G28" s="6"/>
    </row>
    <row r="29" spans="3:7" x14ac:dyDescent="0.25">
      <c r="C29" s="3"/>
      <c r="D29" s="6"/>
      <c r="E29" s="5"/>
      <c r="F29" s="6"/>
      <c r="G29" s="6"/>
    </row>
    <row r="30" spans="3:7" x14ac:dyDescent="0.25">
      <c r="C30" s="3"/>
      <c r="D30" s="6"/>
      <c r="E30" s="5"/>
      <c r="F30" s="6"/>
      <c r="G30" s="6"/>
    </row>
    <row r="31" spans="3:7" x14ac:dyDescent="0.25">
      <c r="C31" s="3"/>
      <c r="D31" s="6"/>
      <c r="E31" s="5"/>
      <c r="F31" s="6"/>
      <c r="G31" s="6"/>
    </row>
    <row r="32" spans="3:7" x14ac:dyDescent="0.25">
      <c r="C32" s="3"/>
      <c r="D32" s="6"/>
      <c r="E32" s="5"/>
      <c r="F32" s="6"/>
      <c r="G32" s="6"/>
    </row>
    <row r="33" spans="3:7" x14ac:dyDescent="0.25">
      <c r="C33" s="3"/>
      <c r="D33" s="6"/>
      <c r="E33" s="5"/>
      <c r="F33" s="6"/>
      <c r="G33" s="6"/>
    </row>
    <row r="34" spans="3:7" x14ac:dyDescent="0.25">
      <c r="C34" s="3"/>
      <c r="D34" s="6"/>
      <c r="E34" s="5"/>
      <c r="F34" s="6"/>
      <c r="G34" s="6"/>
    </row>
    <row r="35" spans="3:7" x14ac:dyDescent="0.25">
      <c r="C35" s="3"/>
      <c r="D35" s="6"/>
      <c r="E35" s="5"/>
      <c r="F35" s="6"/>
      <c r="G35" s="6"/>
    </row>
    <row r="36" spans="3:7" x14ac:dyDescent="0.25">
      <c r="C36" s="3"/>
      <c r="D36" s="6"/>
      <c r="E36" s="5"/>
      <c r="F36" s="6"/>
      <c r="G36" s="6"/>
    </row>
    <row r="37" spans="3:7" x14ac:dyDescent="0.25">
      <c r="C37" s="3"/>
      <c r="D37" s="6"/>
      <c r="E37" s="5"/>
      <c r="F37" s="6"/>
      <c r="G37" s="6"/>
    </row>
    <row r="38" spans="3:7" x14ac:dyDescent="0.25">
      <c r="C38" s="3"/>
      <c r="D38" s="6"/>
      <c r="E38" s="5"/>
      <c r="F38" s="6"/>
      <c r="G38" s="6"/>
    </row>
    <row r="39" spans="3:7" x14ac:dyDescent="0.25">
      <c r="C39" s="3"/>
      <c r="D39" s="6"/>
      <c r="E39" s="5"/>
      <c r="F39" s="6"/>
      <c r="G39" s="6"/>
    </row>
    <row r="40" spans="3:7" x14ac:dyDescent="0.25">
      <c r="C40" s="3"/>
      <c r="D40" s="6"/>
      <c r="E40" s="5"/>
      <c r="F40" s="6"/>
      <c r="G40" s="6"/>
    </row>
    <row r="41" spans="3:7" x14ac:dyDescent="0.25">
      <c r="C41" s="3"/>
      <c r="D41" s="6"/>
      <c r="E41" s="5"/>
      <c r="F41" s="6"/>
      <c r="G41" s="6"/>
    </row>
    <row r="42" spans="3:7" x14ac:dyDescent="0.25">
      <c r="C42" s="3"/>
      <c r="D42" s="6"/>
      <c r="E42" s="5"/>
      <c r="F42" s="6"/>
      <c r="G42" s="6"/>
    </row>
    <row r="43" spans="3:7" x14ac:dyDescent="0.25">
      <c r="C43" s="3"/>
      <c r="D43" s="6"/>
      <c r="E43" s="5"/>
      <c r="F43" s="6"/>
      <c r="G43" s="6"/>
    </row>
    <row r="44" spans="3:7" x14ac:dyDescent="0.25">
      <c r="C44" s="3"/>
      <c r="D44" s="6"/>
      <c r="E44" s="5"/>
      <c r="F44" s="6"/>
      <c r="G44" s="6"/>
    </row>
    <row r="45" spans="3:7" x14ac:dyDescent="0.25">
      <c r="C45" s="3"/>
      <c r="D45" s="6"/>
      <c r="E45" s="5"/>
      <c r="F45" s="6"/>
      <c r="G45" s="6"/>
    </row>
    <row r="46" spans="3:7" x14ac:dyDescent="0.25">
      <c r="C46" s="3"/>
      <c r="D46" s="6"/>
      <c r="E46" s="5"/>
      <c r="F46" s="6"/>
      <c r="G46" s="6"/>
    </row>
    <row r="47" spans="3:7" x14ac:dyDescent="0.25">
      <c r="C47" s="3"/>
      <c r="D47" s="6"/>
      <c r="E47" s="5"/>
      <c r="F47" s="6"/>
      <c r="G47" s="6"/>
    </row>
    <row r="48" spans="3:7" x14ac:dyDescent="0.25">
      <c r="C48" s="3"/>
      <c r="D48" s="6"/>
      <c r="E48" s="5"/>
      <c r="F48" s="6"/>
      <c r="G48" s="6"/>
    </row>
    <row r="49" spans="3:7" x14ac:dyDescent="0.25">
      <c r="C49" s="3"/>
      <c r="D49" s="6"/>
      <c r="E49" s="5"/>
      <c r="F49" s="6"/>
      <c r="G49" s="6"/>
    </row>
    <row r="50" spans="3:7" x14ac:dyDescent="0.25">
      <c r="C50" s="3"/>
      <c r="D50" s="6"/>
      <c r="E50" s="5"/>
      <c r="F50" s="6"/>
      <c r="G50" s="6"/>
    </row>
    <row r="51" spans="3:7" x14ac:dyDescent="0.25">
      <c r="C51" s="3"/>
      <c r="D51" s="6"/>
      <c r="E51" s="5"/>
      <c r="F51" s="6"/>
      <c r="G51" s="6"/>
    </row>
    <row r="52" spans="3:7" x14ac:dyDescent="0.25">
      <c r="C52" s="3"/>
      <c r="D52" s="6"/>
      <c r="E52" s="5"/>
      <c r="F52" s="6"/>
      <c r="G52" s="6"/>
    </row>
    <row r="53" spans="3:7" x14ac:dyDescent="0.25">
      <c r="C53" s="3"/>
      <c r="D53" s="6"/>
      <c r="E53" s="5"/>
      <c r="F53" s="6"/>
      <c r="G53" s="6"/>
    </row>
    <row r="54" spans="3:7" x14ac:dyDescent="0.25">
      <c r="C54" s="3"/>
      <c r="D54" s="6"/>
      <c r="E54" s="5"/>
      <c r="F54" s="6"/>
      <c r="G54" s="6"/>
    </row>
    <row r="55" spans="3:7" x14ac:dyDescent="0.25">
      <c r="C55" s="3"/>
      <c r="D55" s="6"/>
      <c r="E55" s="5"/>
      <c r="F55" s="6"/>
      <c r="G55" s="6"/>
    </row>
    <row r="56" spans="3:7" x14ac:dyDescent="0.25">
      <c r="C56" s="3"/>
      <c r="D56" s="6"/>
      <c r="E56" s="5"/>
      <c r="F56" s="6"/>
      <c r="G56" s="6"/>
    </row>
    <row r="57" spans="3:7" x14ac:dyDescent="0.25">
      <c r="C57" s="3"/>
      <c r="D57" s="6"/>
      <c r="E57" s="5"/>
      <c r="F57" s="6"/>
      <c r="G57" s="6"/>
    </row>
    <row r="58" spans="3:7" x14ac:dyDescent="0.25">
      <c r="C58" s="3"/>
      <c r="D58" s="6"/>
      <c r="E58" s="5"/>
      <c r="F58" s="6"/>
      <c r="G58" s="6"/>
    </row>
    <row r="59" spans="3:7" x14ac:dyDescent="0.25">
      <c r="C59" s="3"/>
      <c r="D59" s="6"/>
      <c r="E59" s="5"/>
      <c r="F59" s="6"/>
      <c r="G59" s="6"/>
    </row>
    <row r="60" spans="3:7" x14ac:dyDescent="0.25">
      <c r="C60" s="3"/>
      <c r="D60" s="6"/>
      <c r="E60" s="5"/>
      <c r="F60" s="6"/>
      <c r="G60" s="6"/>
    </row>
    <row r="61" spans="3:7" x14ac:dyDescent="0.25">
      <c r="C61" s="3"/>
      <c r="D61" s="6"/>
      <c r="E61" s="5"/>
      <c r="F61" s="6"/>
      <c r="G61" s="6"/>
    </row>
    <row r="62" spans="3:7" x14ac:dyDescent="0.25">
      <c r="C62" s="3"/>
      <c r="D62" s="6"/>
      <c r="E62" s="5"/>
      <c r="F62" s="6"/>
      <c r="G62" s="6"/>
    </row>
    <row r="63" spans="3:7" x14ac:dyDescent="0.25">
      <c r="C63" s="3"/>
      <c r="D63" s="6"/>
      <c r="E63" s="5"/>
      <c r="F63" s="6"/>
      <c r="G63" s="6"/>
    </row>
    <row r="64" spans="3:7" x14ac:dyDescent="0.25">
      <c r="C64" s="3"/>
      <c r="D64" s="6"/>
      <c r="E64" s="5"/>
      <c r="F64" s="6"/>
      <c r="G64" s="6"/>
    </row>
    <row r="65" spans="3:7" x14ac:dyDescent="0.25">
      <c r="C65" s="3"/>
      <c r="D65" s="6"/>
      <c r="E65" s="5"/>
      <c r="F65" s="6"/>
      <c r="G65" s="6"/>
    </row>
    <row r="66" spans="3:7" x14ac:dyDescent="0.25">
      <c r="C66" s="3"/>
      <c r="D66" s="6"/>
      <c r="E66" s="5"/>
      <c r="F66" s="6"/>
      <c r="G66" s="6"/>
    </row>
    <row r="67" spans="3:7" x14ac:dyDescent="0.25">
      <c r="C67" s="3"/>
      <c r="D67" s="6"/>
      <c r="E67" s="5"/>
      <c r="F67" s="6"/>
      <c r="G67" s="6"/>
    </row>
    <row r="68" spans="3:7" x14ac:dyDescent="0.25">
      <c r="C68" s="3"/>
      <c r="D68" s="6"/>
      <c r="E68" s="5"/>
      <c r="F68" s="6"/>
      <c r="G68" s="6"/>
    </row>
    <row r="69" spans="3:7" x14ac:dyDescent="0.25">
      <c r="C69" s="3"/>
      <c r="D69" s="6"/>
      <c r="E69" s="5"/>
      <c r="F69" s="6"/>
      <c r="G69" s="6"/>
    </row>
    <row r="70" spans="3:7" x14ac:dyDescent="0.25">
      <c r="C70" s="3"/>
      <c r="D70" s="6"/>
      <c r="E70" s="5"/>
      <c r="F70" s="6"/>
      <c r="G70" s="6"/>
    </row>
    <row r="71" spans="3:7" x14ac:dyDescent="0.25">
      <c r="C71" s="3"/>
      <c r="D71" s="6"/>
      <c r="E71" s="5"/>
      <c r="F71" s="6"/>
      <c r="G71" s="6"/>
    </row>
    <row r="72" spans="3:7" x14ac:dyDescent="0.25">
      <c r="C72" s="3"/>
      <c r="D72" s="6"/>
      <c r="E72" s="5"/>
      <c r="F72" s="6"/>
      <c r="G72" s="6"/>
    </row>
    <row r="73" spans="3:7" x14ac:dyDescent="0.25">
      <c r="C73" s="3"/>
      <c r="D73" s="6"/>
      <c r="E73" s="5"/>
      <c r="F73" s="6"/>
      <c r="G73" s="6"/>
    </row>
    <row r="74" spans="3:7" x14ac:dyDescent="0.25">
      <c r="C74" s="3"/>
      <c r="D74" s="6"/>
      <c r="E74" s="5"/>
      <c r="F74" s="6"/>
      <c r="G74" s="6"/>
    </row>
    <row r="75" spans="3:7" x14ac:dyDescent="0.25">
      <c r="C75" s="3"/>
      <c r="D75" s="6"/>
      <c r="E75" s="5"/>
      <c r="F75" s="6"/>
      <c r="G75" s="6"/>
    </row>
    <row r="76" spans="3:7" x14ac:dyDescent="0.25">
      <c r="C76" s="3"/>
      <c r="D76" s="6"/>
      <c r="E76" s="5"/>
      <c r="F76" s="6"/>
      <c r="G76" s="6"/>
    </row>
    <row r="77" spans="3:7" x14ac:dyDescent="0.25">
      <c r="C77" s="3"/>
      <c r="D77" s="6"/>
      <c r="E77" s="5"/>
      <c r="F77" s="6"/>
      <c r="G77" s="6"/>
    </row>
    <row r="78" spans="3:7" x14ac:dyDescent="0.25">
      <c r="C78" s="3"/>
      <c r="D78" s="6"/>
      <c r="E78" s="5"/>
      <c r="F78" s="6"/>
      <c r="G78" s="6"/>
    </row>
    <row r="79" spans="3:7" x14ac:dyDescent="0.25">
      <c r="C79" s="3"/>
      <c r="D79" s="6"/>
      <c r="E79" s="5"/>
      <c r="F79" s="6"/>
      <c r="G79" s="6"/>
    </row>
    <row r="80" spans="3:7" x14ac:dyDescent="0.25">
      <c r="C80" s="3"/>
      <c r="D80" s="6"/>
      <c r="E80" s="5"/>
      <c r="F80" s="6"/>
      <c r="G80" s="6"/>
    </row>
    <row r="81" spans="3:7" x14ac:dyDescent="0.25">
      <c r="C81" s="3"/>
      <c r="D81" s="6"/>
      <c r="E81" s="5"/>
      <c r="F81" s="6"/>
      <c r="G81" s="6"/>
    </row>
    <row r="82" spans="3:7" x14ac:dyDescent="0.25">
      <c r="C82" s="3"/>
      <c r="D82" s="6"/>
      <c r="E82" s="5"/>
      <c r="F82" s="6"/>
      <c r="G82" s="6"/>
    </row>
    <row r="83" spans="3:7" x14ac:dyDescent="0.25">
      <c r="C83" s="3"/>
      <c r="D83" s="6"/>
      <c r="E83" s="5"/>
      <c r="F83" s="6"/>
      <c r="G83" s="6"/>
    </row>
    <row r="84" spans="3:7" x14ac:dyDescent="0.25">
      <c r="C84" s="3"/>
      <c r="D84" s="6"/>
      <c r="E84" s="5"/>
      <c r="F84" s="6"/>
      <c r="G84" s="6"/>
    </row>
    <row r="85" spans="3:7" x14ac:dyDescent="0.25">
      <c r="C85" s="3"/>
      <c r="D85" s="6"/>
      <c r="E85" s="5"/>
      <c r="F85" s="6"/>
      <c r="G85" s="6"/>
    </row>
    <row r="86" spans="3:7" x14ac:dyDescent="0.25">
      <c r="C86" s="3"/>
      <c r="D86" s="6"/>
      <c r="E86" s="5"/>
      <c r="F86" s="6"/>
      <c r="G86" s="6"/>
    </row>
    <row r="87" spans="3:7" x14ac:dyDescent="0.25">
      <c r="C87" s="3"/>
      <c r="D87" s="6"/>
      <c r="E87" s="5"/>
      <c r="F87" s="6"/>
      <c r="G87" s="6"/>
    </row>
    <row r="88" spans="3:7" x14ac:dyDescent="0.25">
      <c r="C88" s="3"/>
      <c r="D88" s="6"/>
      <c r="E88" s="5"/>
      <c r="F88" s="6"/>
      <c r="G88" s="6"/>
    </row>
    <row r="89" spans="3:7" x14ac:dyDescent="0.25">
      <c r="C89" s="3"/>
      <c r="D89" s="6"/>
      <c r="E89" s="5"/>
      <c r="F89" s="6"/>
      <c r="G89" s="6"/>
    </row>
    <row r="90" spans="3:7" x14ac:dyDescent="0.25">
      <c r="C90" s="3"/>
      <c r="D90" s="6"/>
      <c r="E90" s="5"/>
      <c r="F90" s="6"/>
      <c r="G90" s="6"/>
    </row>
    <row r="91" spans="3:7" x14ac:dyDescent="0.25">
      <c r="C91" s="3"/>
      <c r="D91" s="6"/>
      <c r="E91" s="5"/>
      <c r="F91" s="6"/>
      <c r="G91" s="6"/>
    </row>
    <row r="92" spans="3:7" x14ac:dyDescent="0.25">
      <c r="C92" s="3"/>
      <c r="D92" s="6"/>
      <c r="E92" s="5"/>
      <c r="F92" s="6"/>
      <c r="G92" s="6"/>
    </row>
    <row r="93" spans="3:7" x14ac:dyDescent="0.25">
      <c r="C93" s="3"/>
      <c r="D93" s="6"/>
      <c r="E93" s="5"/>
      <c r="F93" s="6"/>
      <c r="G93" s="6"/>
    </row>
    <row r="94" spans="3:7" x14ac:dyDescent="0.25">
      <c r="C94" s="3"/>
      <c r="D94" s="6"/>
      <c r="E94" s="5"/>
      <c r="F94" s="6"/>
      <c r="G94" s="6"/>
    </row>
    <row r="95" spans="3:7" x14ac:dyDescent="0.25">
      <c r="C95" s="3"/>
      <c r="D95" s="6"/>
      <c r="E95" s="5"/>
      <c r="F95" s="6"/>
      <c r="G95" s="6"/>
    </row>
    <row r="96" spans="3:7" x14ac:dyDescent="0.25">
      <c r="C96" s="3"/>
      <c r="D96" s="6"/>
      <c r="E96" s="5"/>
      <c r="F96" s="6"/>
      <c r="G96" s="6"/>
    </row>
    <row r="97" spans="3:7" x14ac:dyDescent="0.25">
      <c r="C97" s="3"/>
      <c r="D97" s="6"/>
      <c r="E97" s="5"/>
      <c r="F97" s="6"/>
      <c r="G97" s="6"/>
    </row>
    <row r="98" spans="3:7" x14ac:dyDescent="0.25">
      <c r="C98" s="3"/>
      <c r="D98" s="6"/>
      <c r="E98" s="5"/>
      <c r="F98" s="6"/>
      <c r="G98" s="6"/>
    </row>
    <row r="99" spans="3:7" x14ac:dyDescent="0.25">
      <c r="C99" s="3"/>
      <c r="D99" s="6"/>
      <c r="E99" s="5"/>
      <c r="F99" s="6"/>
      <c r="G99" s="6"/>
    </row>
    <row r="100" spans="3:7" x14ac:dyDescent="0.25">
      <c r="C100" s="3"/>
      <c r="D100" s="6"/>
      <c r="E100" s="5"/>
      <c r="F100" s="6"/>
      <c r="G100" s="6"/>
    </row>
    <row r="101" spans="3:7" x14ac:dyDescent="0.25">
      <c r="C101" s="3"/>
      <c r="D101" s="6"/>
      <c r="E101" s="5"/>
      <c r="F101" s="6"/>
      <c r="G101" s="6"/>
    </row>
    <row r="102" spans="3:7" x14ac:dyDescent="0.25">
      <c r="C102" s="3"/>
      <c r="D102" s="6"/>
      <c r="E102" s="5"/>
      <c r="F102" s="6"/>
      <c r="G102" s="6"/>
    </row>
    <row r="103" spans="3:7" x14ac:dyDescent="0.25">
      <c r="C103" s="3"/>
      <c r="D103" s="6"/>
      <c r="E103" s="5"/>
      <c r="F103" s="6"/>
      <c r="G103" s="6"/>
    </row>
    <row r="104" spans="3:7" x14ac:dyDescent="0.25">
      <c r="C104" s="3"/>
      <c r="D104" s="6"/>
      <c r="E104" s="5"/>
      <c r="F104" s="6"/>
      <c r="G104" s="6"/>
    </row>
    <row r="105" spans="3:7" x14ac:dyDescent="0.25">
      <c r="C105" s="3"/>
      <c r="D105" s="6"/>
      <c r="E105" s="5"/>
      <c r="F105" s="6"/>
      <c r="G105" s="6"/>
    </row>
    <row r="106" spans="3:7" x14ac:dyDescent="0.25">
      <c r="C106" s="3"/>
      <c r="D106" s="6"/>
      <c r="E106" s="5"/>
      <c r="F106" s="6"/>
      <c r="G106" s="6"/>
    </row>
    <row r="107" spans="3:7" x14ac:dyDescent="0.25">
      <c r="C107" s="3"/>
      <c r="D107" s="6"/>
      <c r="E107" s="5"/>
      <c r="F107" s="6"/>
      <c r="G107" s="6"/>
    </row>
    <row r="108" spans="3:7" x14ac:dyDescent="0.25">
      <c r="C108" s="3"/>
      <c r="D108" s="6"/>
      <c r="E108" s="5"/>
      <c r="F108" s="6"/>
      <c r="G108" s="6"/>
    </row>
    <row r="109" spans="3:7" x14ac:dyDescent="0.25">
      <c r="C109" s="3"/>
      <c r="D109" s="6"/>
      <c r="E109" s="5"/>
      <c r="F109" s="6"/>
      <c r="G109" s="6"/>
    </row>
    <row r="110" spans="3:7" x14ac:dyDescent="0.25">
      <c r="C110" s="3"/>
      <c r="D110" s="6"/>
      <c r="E110" s="5"/>
      <c r="F110" s="6"/>
      <c r="G110" s="6"/>
    </row>
    <row r="111" spans="3:7" x14ac:dyDescent="0.25">
      <c r="C111" s="3"/>
      <c r="D111" s="6"/>
      <c r="E111" s="5"/>
      <c r="F111" s="6"/>
      <c r="G111" s="6"/>
    </row>
    <row r="112" spans="3:7" x14ac:dyDescent="0.25">
      <c r="C112" s="3"/>
      <c r="D112" s="6"/>
      <c r="E112" s="5"/>
      <c r="F112" s="6"/>
      <c r="G112" s="6"/>
    </row>
    <row r="113" spans="3:7" x14ac:dyDescent="0.25">
      <c r="C113" s="3"/>
      <c r="D113" s="6"/>
      <c r="E113" s="5"/>
      <c r="F113" s="6"/>
      <c r="G113" s="6"/>
    </row>
    <row r="114" spans="3:7" x14ac:dyDescent="0.25">
      <c r="C114" s="3"/>
      <c r="D114" s="6"/>
      <c r="E114" s="5"/>
      <c r="F114" s="6"/>
      <c r="G114" s="6"/>
    </row>
    <row r="115" spans="3:7" x14ac:dyDescent="0.25">
      <c r="C115" s="3"/>
      <c r="D115" s="6"/>
      <c r="E115" s="5"/>
      <c r="F115" s="6"/>
      <c r="G115" s="6"/>
    </row>
    <row r="116" spans="3:7" x14ac:dyDescent="0.25">
      <c r="C116" s="3"/>
      <c r="D116" s="6"/>
      <c r="E116" s="5"/>
      <c r="F116" s="6"/>
      <c r="G116" s="6"/>
    </row>
    <row r="117" spans="3:7" x14ac:dyDescent="0.25">
      <c r="C117" s="3"/>
      <c r="D117" s="6"/>
      <c r="E117" s="5"/>
      <c r="F117" s="6"/>
      <c r="G117" s="6"/>
    </row>
    <row r="118" spans="3:7" x14ac:dyDescent="0.25">
      <c r="C118" s="3"/>
      <c r="D118" s="6"/>
      <c r="E118" s="5"/>
      <c r="F118" s="6"/>
      <c r="G118" s="6"/>
    </row>
    <row r="119" spans="3:7" x14ac:dyDescent="0.25">
      <c r="C119" s="3"/>
      <c r="D119" s="6"/>
      <c r="E119" s="5"/>
      <c r="F119" s="6"/>
      <c r="G119" s="6"/>
    </row>
    <row r="120" spans="3:7" x14ac:dyDescent="0.25">
      <c r="C120" s="3"/>
      <c r="D120" s="6"/>
      <c r="E120" s="5"/>
      <c r="F120" s="6"/>
      <c r="G120" s="6"/>
    </row>
    <row r="121" spans="3:7" x14ac:dyDescent="0.25">
      <c r="C121" s="3"/>
      <c r="D121" s="6"/>
      <c r="E121" s="5"/>
      <c r="F121" s="6"/>
      <c r="G121" s="6"/>
    </row>
    <row r="122" spans="3:7" x14ac:dyDescent="0.25">
      <c r="C122" s="3"/>
      <c r="D122" s="6"/>
      <c r="E122" s="5"/>
      <c r="F122" s="6"/>
      <c r="G122" s="6"/>
    </row>
    <row r="123" spans="3:7" x14ac:dyDescent="0.25">
      <c r="C123" s="3"/>
      <c r="D123" s="6"/>
      <c r="E123" s="5"/>
      <c r="F123" s="6"/>
      <c r="G123" s="6"/>
    </row>
    <row r="124" spans="3:7" x14ac:dyDescent="0.25">
      <c r="C124" s="3"/>
      <c r="D124" s="6"/>
      <c r="E124" s="5"/>
      <c r="F124" s="6"/>
      <c r="G124" s="6"/>
    </row>
    <row r="125" spans="3:7" x14ac:dyDescent="0.25">
      <c r="C125" s="3"/>
      <c r="D125" s="6"/>
      <c r="E125" s="5"/>
      <c r="F125" s="6"/>
      <c r="G125" s="6"/>
    </row>
    <row r="126" spans="3:7" x14ac:dyDescent="0.25">
      <c r="C126" s="3"/>
      <c r="D126" s="6"/>
      <c r="E126" s="5"/>
      <c r="F126" s="6"/>
      <c r="G126" s="6"/>
    </row>
    <row r="127" spans="3:7" x14ac:dyDescent="0.25">
      <c r="C127" s="3"/>
      <c r="D127" s="6"/>
      <c r="E127" s="5"/>
      <c r="F127" s="6"/>
      <c r="G127" s="6"/>
    </row>
    <row r="128" spans="3:7" x14ac:dyDescent="0.25">
      <c r="C128" s="3"/>
      <c r="D128" s="6"/>
      <c r="E128" s="5"/>
      <c r="F128" s="6"/>
      <c r="G128" s="6"/>
    </row>
    <row r="129" spans="3:7" x14ac:dyDescent="0.25">
      <c r="C129" s="3"/>
      <c r="D129" s="6"/>
      <c r="E129" s="5"/>
      <c r="F129" s="6"/>
      <c r="G129" s="6"/>
    </row>
    <row r="130" spans="3:7" x14ac:dyDescent="0.25">
      <c r="C130" s="3"/>
      <c r="D130" s="6"/>
      <c r="E130" s="5"/>
      <c r="F130" s="6"/>
      <c r="G130" s="6"/>
    </row>
    <row r="131" spans="3:7" x14ac:dyDescent="0.25">
      <c r="C131" s="3"/>
      <c r="D131" s="6"/>
      <c r="E131" s="5"/>
      <c r="F131" s="6"/>
      <c r="G131" s="6"/>
    </row>
    <row r="132" spans="3:7" x14ac:dyDescent="0.25">
      <c r="C132" s="3"/>
      <c r="D132" s="6"/>
      <c r="E132" s="5"/>
      <c r="F132" s="6"/>
      <c r="G132" s="6"/>
    </row>
    <row r="133" spans="3:7" x14ac:dyDescent="0.25">
      <c r="C133" s="3"/>
      <c r="D133" s="6"/>
      <c r="E133" s="5"/>
      <c r="F133" s="6"/>
      <c r="G133" s="6"/>
    </row>
    <row r="134" spans="3:7" x14ac:dyDescent="0.25">
      <c r="C134" s="3"/>
      <c r="D134" s="6"/>
      <c r="E134" s="5"/>
      <c r="F134" s="6"/>
      <c r="G134" s="6"/>
    </row>
    <row r="135" spans="3:7" x14ac:dyDescent="0.25">
      <c r="C135" s="3"/>
      <c r="D135" s="6"/>
      <c r="E135" s="5"/>
      <c r="F135" s="6"/>
      <c r="G135" s="6"/>
    </row>
    <row r="136" spans="3:7" x14ac:dyDescent="0.25">
      <c r="C136" s="3"/>
      <c r="D136" s="6"/>
      <c r="E136" s="5"/>
      <c r="F136" s="6"/>
      <c r="G136" s="6"/>
    </row>
    <row r="137" spans="3:7" x14ac:dyDescent="0.25">
      <c r="C137" s="3"/>
      <c r="D137" s="6"/>
      <c r="E137" s="5"/>
      <c r="F137" s="6"/>
      <c r="G137" s="6"/>
    </row>
    <row r="138" spans="3:7" x14ac:dyDescent="0.25">
      <c r="C138" s="3"/>
      <c r="D138" s="6"/>
      <c r="E138" s="5"/>
      <c r="F138" s="6"/>
      <c r="G138" s="6"/>
    </row>
    <row r="139" spans="3:7" x14ac:dyDescent="0.25">
      <c r="C139" s="3"/>
      <c r="D139" s="6"/>
      <c r="E139" s="5"/>
      <c r="F139" s="6"/>
      <c r="G139" s="6"/>
    </row>
    <row r="140" spans="3:7" x14ac:dyDescent="0.25">
      <c r="C140" s="3"/>
      <c r="D140" s="6"/>
      <c r="E140" s="5"/>
      <c r="F140" s="6"/>
      <c r="G140" s="6"/>
    </row>
    <row r="141" spans="3:7" x14ac:dyDescent="0.25">
      <c r="C141" s="3"/>
      <c r="D141" s="6"/>
      <c r="E141" s="5"/>
      <c r="F141" s="6"/>
      <c r="G141" s="6"/>
    </row>
    <row r="142" spans="3:7" x14ac:dyDescent="0.25">
      <c r="C142" s="3"/>
      <c r="D142" s="6"/>
      <c r="E142" s="5"/>
      <c r="F142" s="6"/>
      <c r="G142" s="6"/>
    </row>
    <row r="143" spans="3:7" x14ac:dyDescent="0.25">
      <c r="C143" s="3"/>
      <c r="D143" s="6"/>
      <c r="E143" s="5"/>
      <c r="F143" s="6"/>
      <c r="G143" s="6"/>
    </row>
    <row r="144" spans="3:7" x14ac:dyDescent="0.25">
      <c r="C144" s="3"/>
      <c r="D144" s="6"/>
      <c r="E144" s="5"/>
      <c r="F144" s="6"/>
      <c r="G144" s="6"/>
    </row>
    <row r="145" spans="3:7" x14ac:dyDescent="0.25">
      <c r="C145" s="3"/>
      <c r="D145" s="6"/>
      <c r="E145" s="5"/>
      <c r="F145" s="6"/>
      <c r="G145" s="6"/>
    </row>
    <row r="146" spans="3:7" x14ac:dyDescent="0.25">
      <c r="C146" s="3"/>
      <c r="D146" s="6"/>
      <c r="E146" s="5"/>
      <c r="F146" s="6"/>
      <c r="G146" s="6"/>
    </row>
    <row r="147" spans="3:7" x14ac:dyDescent="0.25">
      <c r="C147" s="3"/>
      <c r="D147" s="6"/>
      <c r="E147" s="5"/>
      <c r="F147" s="6"/>
      <c r="G147" s="6"/>
    </row>
    <row r="148" spans="3:7" x14ac:dyDescent="0.25">
      <c r="C148" s="3"/>
      <c r="D148" s="6"/>
      <c r="E148" s="5"/>
      <c r="F148" s="6"/>
      <c r="G148" s="6"/>
    </row>
    <row r="149" spans="3:7" x14ac:dyDescent="0.25">
      <c r="C149" s="3"/>
      <c r="D149" s="6"/>
      <c r="E149" s="5"/>
      <c r="F149" s="6"/>
      <c r="G149" s="6"/>
    </row>
    <row r="150" spans="3:7" x14ac:dyDescent="0.25">
      <c r="C150" s="3"/>
      <c r="D150" s="6"/>
      <c r="E150" s="5"/>
      <c r="F150" s="6"/>
      <c r="G150" s="6"/>
    </row>
    <row r="151" spans="3:7" x14ac:dyDescent="0.25">
      <c r="C151" s="3"/>
      <c r="D151" s="6"/>
      <c r="E151" s="5"/>
      <c r="F151" s="6"/>
      <c r="G151" s="6"/>
    </row>
    <row r="152" spans="3:7" x14ac:dyDescent="0.25">
      <c r="C152" s="3"/>
      <c r="D152" s="6"/>
      <c r="E152" s="5"/>
      <c r="F152" s="6"/>
      <c r="G152" s="6"/>
    </row>
    <row r="153" spans="3:7" x14ac:dyDescent="0.25">
      <c r="C153" s="3"/>
      <c r="D153" s="6"/>
      <c r="E153" s="5"/>
      <c r="F153" s="6"/>
      <c r="G153" s="6"/>
    </row>
    <row r="154" spans="3:7" x14ac:dyDescent="0.25">
      <c r="C154" s="3"/>
      <c r="D154" s="6"/>
      <c r="E154" s="5"/>
      <c r="F154" s="6"/>
      <c r="G154" s="6"/>
    </row>
    <row r="155" spans="3:7" x14ac:dyDescent="0.25">
      <c r="C155" s="3"/>
      <c r="D155" s="6"/>
      <c r="E155" s="5"/>
      <c r="F155" s="6"/>
      <c r="G155" s="6"/>
    </row>
    <row r="156" spans="3:7" x14ac:dyDescent="0.25">
      <c r="C156" s="3"/>
      <c r="D156" s="6"/>
      <c r="E156" s="5"/>
      <c r="F156" s="6"/>
      <c r="G156" s="6"/>
    </row>
    <row r="157" spans="3:7" x14ac:dyDescent="0.25">
      <c r="C157" s="3"/>
      <c r="D157" s="6"/>
      <c r="E157" s="5"/>
      <c r="F157" s="6"/>
      <c r="G157" s="6"/>
    </row>
    <row r="158" spans="3:7" x14ac:dyDescent="0.25">
      <c r="C158" s="3"/>
      <c r="D158" s="6"/>
      <c r="E158" s="5"/>
      <c r="F158" s="6"/>
      <c r="G158" s="6"/>
    </row>
    <row r="159" spans="3:7" x14ac:dyDescent="0.25">
      <c r="C159" s="3"/>
      <c r="D159" s="6"/>
      <c r="E159" s="5"/>
      <c r="F159" s="6"/>
      <c r="G159" s="6"/>
    </row>
    <row r="160" spans="3:7" x14ac:dyDescent="0.25">
      <c r="C160" s="3"/>
      <c r="D160" s="6"/>
      <c r="E160" s="5"/>
      <c r="F160" s="6"/>
      <c r="G160" s="6"/>
    </row>
    <row r="161" spans="3:7" x14ac:dyDescent="0.25">
      <c r="C161" s="3"/>
      <c r="D161" s="6"/>
      <c r="E161" s="5"/>
      <c r="F161" s="6"/>
      <c r="G161" s="6"/>
    </row>
    <row r="162" spans="3:7" x14ac:dyDescent="0.25">
      <c r="C162" s="3"/>
      <c r="D162" s="6"/>
      <c r="E162" s="5"/>
      <c r="F162" s="6"/>
      <c r="G162" s="6"/>
    </row>
    <row r="163" spans="3:7" x14ac:dyDescent="0.25">
      <c r="C163" s="3"/>
      <c r="D163" s="6"/>
      <c r="E163" s="5"/>
      <c r="F163" s="6"/>
      <c r="G163" s="6"/>
    </row>
    <row r="164" spans="3:7" x14ac:dyDescent="0.25">
      <c r="C164" s="3"/>
      <c r="D164" s="6"/>
      <c r="E164" s="5"/>
      <c r="F164" s="6"/>
      <c r="G164" s="6"/>
    </row>
    <row r="165" spans="3:7" x14ac:dyDescent="0.25">
      <c r="C165" s="3"/>
      <c r="D165" s="6"/>
      <c r="E165" s="5"/>
      <c r="F165" s="6"/>
      <c r="G165" s="6"/>
    </row>
    <row r="166" spans="3:7" x14ac:dyDescent="0.25">
      <c r="C166" s="3"/>
      <c r="D166" s="6"/>
      <c r="E166" s="5"/>
      <c r="F166" s="6"/>
      <c r="G166" s="6"/>
    </row>
    <row r="167" spans="3:7" x14ac:dyDescent="0.25">
      <c r="C167" s="3"/>
      <c r="D167" s="6"/>
      <c r="E167" s="5"/>
      <c r="F167" s="6"/>
      <c r="G167" s="6"/>
    </row>
    <row r="168" spans="3:7" x14ac:dyDescent="0.25">
      <c r="C168" s="3"/>
      <c r="D168" s="6"/>
      <c r="E168" s="5"/>
      <c r="F168" s="6"/>
      <c r="G168" s="6"/>
    </row>
    <row r="169" spans="3:7" x14ac:dyDescent="0.25">
      <c r="C169" s="3"/>
      <c r="D169" s="6"/>
      <c r="E169" s="5"/>
      <c r="F169" s="6"/>
      <c r="G169" s="6"/>
    </row>
    <row r="170" spans="3:7" x14ac:dyDescent="0.25">
      <c r="C170" s="3"/>
      <c r="D170" s="6"/>
      <c r="E170" s="5"/>
      <c r="F170" s="6"/>
      <c r="G170" s="6"/>
    </row>
    <row r="171" spans="3:7" x14ac:dyDescent="0.25">
      <c r="C171" s="3"/>
      <c r="D171" s="6"/>
      <c r="E171" s="5"/>
      <c r="F171" s="6"/>
      <c r="G171" s="6"/>
    </row>
    <row r="172" spans="3:7" x14ac:dyDescent="0.25">
      <c r="C172" s="3"/>
      <c r="D172" s="6"/>
      <c r="E172" s="5"/>
      <c r="F172" s="6"/>
      <c r="G172" s="6"/>
    </row>
    <row r="173" spans="3:7" x14ac:dyDescent="0.25">
      <c r="C173" s="3"/>
      <c r="D173" s="6"/>
      <c r="E173" s="5"/>
      <c r="F173" s="6"/>
      <c r="G173" s="6"/>
    </row>
    <row r="174" spans="3:7" x14ac:dyDescent="0.25">
      <c r="C174" s="3"/>
      <c r="D174" s="6"/>
      <c r="E174" s="5"/>
      <c r="F174" s="6"/>
      <c r="G174" s="6"/>
    </row>
    <row r="175" spans="3:7" x14ac:dyDescent="0.25">
      <c r="C175" s="3"/>
      <c r="D175" s="6"/>
      <c r="E175" s="5"/>
      <c r="F175" s="6"/>
      <c r="G175" s="6"/>
    </row>
    <row r="176" spans="3:7" x14ac:dyDescent="0.25">
      <c r="C176" s="3"/>
      <c r="D176" s="6"/>
      <c r="E176" s="5"/>
      <c r="F176" s="6"/>
      <c r="G176" s="6"/>
    </row>
    <row r="177" spans="3:7" x14ac:dyDescent="0.25">
      <c r="C177" s="3"/>
      <c r="D177" s="6"/>
      <c r="E177" s="5"/>
      <c r="F177" s="6"/>
      <c r="G177" s="6"/>
    </row>
    <row r="178" spans="3:7" x14ac:dyDescent="0.25">
      <c r="C178" s="3"/>
      <c r="D178" s="6"/>
      <c r="E178" s="5"/>
      <c r="F178" s="6"/>
      <c r="G178" s="6"/>
    </row>
    <row r="179" spans="3:7" x14ac:dyDescent="0.25">
      <c r="C179" s="3"/>
      <c r="D179" s="6"/>
      <c r="E179" s="5"/>
      <c r="F179" s="6"/>
      <c r="G179" s="6"/>
    </row>
    <row r="180" spans="3:7" x14ac:dyDescent="0.25">
      <c r="C180" s="3"/>
      <c r="D180" s="6"/>
      <c r="E180" s="5"/>
      <c r="F180" s="6"/>
      <c r="G180" s="6"/>
    </row>
    <row r="181" spans="3:7" x14ac:dyDescent="0.25">
      <c r="C181" s="3"/>
      <c r="D181" s="6"/>
      <c r="E181" s="5"/>
      <c r="F181" s="6"/>
      <c r="G181" s="6"/>
    </row>
    <row r="182" spans="3:7" x14ac:dyDescent="0.25">
      <c r="C182" s="3"/>
      <c r="D182" s="6"/>
      <c r="E182" s="5"/>
      <c r="F182" s="6"/>
      <c r="G182" s="6"/>
    </row>
    <row r="183" spans="3:7" x14ac:dyDescent="0.25">
      <c r="C183" s="3"/>
      <c r="D183" s="6"/>
      <c r="E183" s="5"/>
      <c r="F183" s="6"/>
      <c r="G183" s="6"/>
    </row>
    <row r="184" spans="3:7" x14ac:dyDescent="0.25">
      <c r="C184" s="3"/>
      <c r="D184" s="6"/>
      <c r="E184" s="5"/>
      <c r="F184" s="6"/>
      <c r="G184" s="6"/>
    </row>
    <row r="185" spans="3:7" x14ac:dyDescent="0.25">
      <c r="C185" s="3"/>
      <c r="D185" s="6"/>
      <c r="E185" s="5"/>
      <c r="F185" s="6"/>
      <c r="G185" s="6"/>
    </row>
    <row r="186" spans="3:7" x14ac:dyDescent="0.25">
      <c r="C186" s="3"/>
      <c r="D186" s="6"/>
      <c r="E186" s="5"/>
      <c r="F186" s="6"/>
      <c r="G186" s="6"/>
    </row>
    <row r="187" spans="3:7" x14ac:dyDescent="0.25">
      <c r="C187" s="3"/>
      <c r="D187" s="6"/>
      <c r="E187" s="5"/>
      <c r="F187" s="6"/>
      <c r="G187" s="6"/>
    </row>
    <row r="188" spans="3:7" x14ac:dyDescent="0.25">
      <c r="C188" s="3"/>
      <c r="D188" s="6"/>
      <c r="E188" s="5"/>
      <c r="F188" s="6"/>
      <c r="G188" s="6"/>
    </row>
    <row r="189" spans="3:7" x14ac:dyDescent="0.25">
      <c r="C189" s="3"/>
      <c r="D189" s="6"/>
      <c r="E189" s="5"/>
      <c r="F189" s="6"/>
      <c r="G189" s="6"/>
    </row>
    <row r="190" spans="3:7" x14ac:dyDescent="0.25">
      <c r="C190" s="3"/>
      <c r="D190" s="6"/>
      <c r="E190" s="5"/>
      <c r="F190" s="6"/>
      <c r="G190" s="6"/>
    </row>
    <row r="191" spans="3:7" x14ac:dyDescent="0.25">
      <c r="C191" s="3"/>
      <c r="D191" s="6"/>
      <c r="E191" s="5"/>
      <c r="F191" s="6"/>
      <c r="G191" s="6"/>
    </row>
    <row r="192" spans="3:7" x14ac:dyDescent="0.25">
      <c r="C192" s="3"/>
      <c r="D192" s="6"/>
      <c r="E192" s="5"/>
      <c r="F192" s="6"/>
      <c r="G192" s="6"/>
    </row>
    <row r="193" spans="3:7" x14ac:dyDescent="0.25">
      <c r="C193" s="3"/>
      <c r="D193" s="6"/>
      <c r="E193" s="5"/>
      <c r="F193" s="6"/>
      <c r="G193" s="6"/>
    </row>
    <row r="194" spans="3:7" x14ac:dyDescent="0.25">
      <c r="C194" s="3"/>
      <c r="D194" s="6"/>
      <c r="E194" s="5"/>
      <c r="F194" s="6"/>
      <c r="G194" s="6"/>
    </row>
    <row r="195" spans="3:7" x14ac:dyDescent="0.25">
      <c r="C195" s="3"/>
      <c r="D195" s="6"/>
      <c r="E195" s="5"/>
      <c r="F195" s="6"/>
      <c r="G195" s="6"/>
    </row>
    <row r="196" spans="3:7" x14ac:dyDescent="0.25">
      <c r="C196" s="3"/>
      <c r="D196" s="6"/>
      <c r="E196" s="5"/>
      <c r="F196" s="6"/>
      <c r="G196" s="6"/>
    </row>
    <row r="197" spans="3:7" x14ac:dyDescent="0.25">
      <c r="C197" s="3"/>
      <c r="D197" s="6"/>
      <c r="E197" s="5"/>
      <c r="F197" s="6"/>
      <c r="G197" s="6"/>
    </row>
    <row r="198" spans="3:7" x14ac:dyDescent="0.25">
      <c r="C198" s="3"/>
      <c r="D198" s="6"/>
      <c r="E198" s="5"/>
      <c r="F198" s="6"/>
      <c r="G198" s="6"/>
    </row>
    <row r="199" spans="3:7" x14ac:dyDescent="0.25">
      <c r="C199" s="3"/>
      <c r="D199" s="6"/>
      <c r="E199" s="5"/>
      <c r="F199" s="6"/>
      <c r="G199" s="6"/>
    </row>
    <row r="200" spans="3:7" x14ac:dyDescent="0.25">
      <c r="C200" s="3"/>
      <c r="D200" s="6"/>
      <c r="E200" s="5"/>
      <c r="F200" s="6"/>
      <c r="G200" s="6"/>
    </row>
    <row r="201" spans="3:7" x14ac:dyDescent="0.25">
      <c r="C201" s="3"/>
      <c r="D201" s="6"/>
      <c r="E201" s="5"/>
      <c r="F201" s="6"/>
      <c r="G201" s="6"/>
    </row>
    <row r="202" spans="3:7" x14ac:dyDescent="0.25">
      <c r="C202" s="3"/>
      <c r="D202" s="6"/>
      <c r="E202" s="5"/>
      <c r="F202" s="6"/>
      <c r="G202" s="6"/>
    </row>
    <row r="203" spans="3:7" x14ac:dyDescent="0.25">
      <c r="C203" s="3"/>
      <c r="D203" s="6"/>
      <c r="E203" s="5"/>
      <c r="F203" s="6"/>
      <c r="G203" s="6"/>
    </row>
    <row r="204" spans="3:7" x14ac:dyDescent="0.25">
      <c r="C204" s="3"/>
      <c r="D204" s="6"/>
      <c r="E204" s="5"/>
      <c r="F204" s="6"/>
      <c r="G204" s="6"/>
    </row>
    <row r="205" spans="3:7" x14ac:dyDescent="0.25">
      <c r="C205" s="3"/>
      <c r="D205" s="6"/>
      <c r="E205" s="5"/>
      <c r="F205" s="6"/>
      <c r="G205" s="6"/>
    </row>
    <row r="206" spans="3:7" x14ac:dyDescent="0.25">
      <c r="C206" s="3"/>
      <c r="D206" s="6"/>
      <c r="E206" s="5"/>
      <c r="F206" s="6"/>
      <c r="G206" s="6"/>
    </row>
    <row r="207" spans="3:7" x14ac:dyDescent="0.25">
      <c r="C207" s="3"/>
      <c r="D207" s="6"/>
      <c r="E207" s="5"/>
      <c r="F207" s="6"/>
      <c r="G207" s="6"/>
    </row>
    <row r="208" spans="3:7" x14ac:dyDescent="0.25">
      <c r="C208" s="3"/>
      <c r="D208" s="6"/>
      <c r="E208" s="5"/>
      <c r="F208" s="6"/>
      <c r="G208" s="6"/>
    </row>
    <row r="209" spans="3:7" x14ac:dyDescent="0.25">
      <c r="C209" s="3"/>
      <c r="D209" s="6"/>
      <c r="E209" s="5"/>
      <c r="F209" s="6"/>
      <c r="G209" s="6"/>
    </row>
    <row r="210" spans="3:7" x14ac:dyDescent="0.25">
      <c r="C210" s="3"/>
      <c r="D210" s="6"/>
      <c r="E210" s="5"/>
      <c r="F210" s="6"/>
      <c r="G210" s="6"/>
    </row>
    <row r="211" spans="3:7" x14ac:dyDescent="0.25">
      <c r="C211" s="3"/>
      <c r="D211" s="6"/>
      <c r="E211" s="5"/>
      <c r="F211" s="6"/>
      <c r="G211" s="6"/>
    </row>
    <row r="212" spans="3:7" x14ac:dyDescent="0.25">
      <c r="C212" s="3"/>
      <c r="D212" s="6"/>
      <c r="E212" s="5"/>
      <c r="F212" s="6"/>
      <c r="G212" s="6"/>
    </row>
    <row r="213" spans="3:7" x14ac:dyDescent="0.25">
      <c r="C213" s="3"/>
      <c r="D213" s="6"/>
      <c r="E213" s="5"/>
      <c r="F213" s="6"/>
      <c r="G213" s="6"/>
    </row>
    <row r="214" spans="3:7" x14ac:dyDescent="0.25">
      <c r="C214" s="3"/>
      <c r="D214" s="6"/>
      <c r="E214" s="5"/>
      <c r="F214" s="6"/>
      <c r="G214" s="6"/>
    </row>
    <row r="215" spans="3:7" x14ac:dyDescent="0.25">
      <c r="C215" s="3"/>
      <c r="D215" s="6"/>
      <c r="E215" s="5"/>
      <c r="F215" s="6"/>
      <c r="G215" s="6"/>
    </row>
    <row r="216" spans="3:7" x14ac:dyDescent="0.25">
      <c r="C216" s="3"/>
      <c r="D216" s="6"/>
      <c r="E216" s="5"/>
      <c r="F216" s="6"/>
      <c r="G216" s="6"/>
    </row>
    <row r="217" spans="3:7" x14ac:dyDescent="0.25">
      <c r="C217" s="3"/>
      <c r="D217" s="6"/>
      <c r="E217" s="5"/>
      <c r="F217" s="6"/>
      <c r="G217" s="6"/>
    </row>
    <row r="218" spans="3:7" x14ac:dyDescent="0.25">
      <c r="C218" s="3"/>
      <c r="D218" s="6"/>
      <c r="E218" s="5"/>
      <c r="F218" s="6"/>
      <c r="G218" s="6"/>
    </row>
    <row r="219" spans="3:7" x14ac:dyDescent="0.25">
      <c r="C219" s="3"/>
      <c r="D219" s="6"/>
      <c r="E219" s="5"/>
      <c r="F219" s="6"/>
      <c r="G219" s="6"/>
    </row>
    <row r="220" spans="3:7" x14ac:dyDescent="0.25">
      <c r="C220" s="3"/>
      <c r="D220" s="6"/>
      <c r="E220" s="5"/>
      <c r="F220" s="6"/>
      <c r="G220" s="6"/>
    </row>
    <row r="221" spans="3:7" x14ac:dyDescent="0.25">
      <c r="C221" s="3"/>
      <c r="D221" s="6"/>
      <c r="E221" s="5"/>
      <c r="F221" s="6"/>
      <c r="G221" s="6"/>
    </row>
    <row r="222" spans="3:7" x14ac:dyDescent="0.25">
      <c r="C222" s="3"/>
      <c r="D222" s="6"/>
      <c r="E222" s="5"/>
      <c r="F222" s="6"/>
      <c r="G222" s="6"/>
    </row>
    <row r="223" spans="3:7" x14ac:dyDescent="0.25">
      <c r="C223" s="3"/>
      <c r="D223" s="6"/>
      <c r="E223" s="5"/>
      <c r="F223" s="6"/>
      <c r="G223" s="6"/>
    </row>
    <row r="224" spans="3:7" x14ac:dyDescent="0.25">
      <c r="C224" s="3"/>
      <c r="D224" s="6"/>
      <c r="E224" s="5"/>
      <c r="F224" s="6"/>
      <c r="G224" s="6"/>
    </row>
    <row r="225" spans="3:7" x14ac:dyDescent="0.25">
      <c r="C225" s="3"/>
      <c r="D225" s="6"/>
      <c r="E225" s="5"/>
      <c r="F225" s="6"/>
      <c r="G225" s="6"/>
    </row>
    <row r="226" spans="3:7" x14ac:dyDescent="0.25">
      <c r="C226" s="3"/>
      <c r="D226" s="6"/>
      <c r="E226" s="5"/>
      <c r="F226" s="6"/>
      <c r="G226" s="6"/>
    </row>
    <row r="227" spans="3:7" x14ac:dyDescent="0.25">
      <c r="C227" s="3"/>
      <c r="D227" s="6"/>
      <c r="E227" s="5"/>
      <c r="F227" s="6"/>
      <c r="G227" s="6"/>
    </row>
    <row r="228" spans="3:7" x14ac:dyDescent="0.25">
      <c r="C228" s="3"/>
      <c r="D228" s="6"/>
      <c r="E228" s="5"/>
      <c r="F228" s="6"/>
      <c r="G228" s="6"/>
    </row>
    <row r="229" spans="3:7" x14ac:dyDescent="0.25">
      <c r="C229" s="3"/>
      <c r="D229" s="6"/>
      <c r="E229" s="5"/>
      <c r="F229" s="6"/>
      <c r="G229" s="6"/>
    </row>
    <row r="230" spans="3:7" x14ac:dyDescent="0.25">
      <c r="C230" s="3"/>
      <c r="D230" s="6"/>
      <c r="E230" s="5"/>
      <c r="F230" s="6"/>
      <c r="G230" s="6"/>
    </row>
    <row r="231" spans="3:7" x14ac:dyDescent="0.25">
      <c r="C231" s="3"/>
      <c r="D231" s="6"/>
      <c r="E231" s="5"/>
      <c r="F231" s="6"/>
      <c r="G231" s="6"/>
    </row>
    <row r="232" spans="3:7" x14ac:dyDescent="0.25">
      <c r="C232" s="3"/>
      <c r="D232" s="6"/>
      <c r="E232" s="5"/>
      <c r="F232" s="6"/>
      <c r="G232" s="6"/>
    </row>
    <row r="233" spans="3:7" x14ac:dyDescent="0.25">
      <c r="C233" s="3"/>
      <c r="D233" s="6"/>
      <c r="E233" s="5"/>
      <c r="F233" s="6"/>
      <c r="G233" s="6"/>
    </row>
    <row r="234" spans="3:7" x14ac:dyDescent="0.25">
      <c r="C234" s="3"/>
      <c r="D234" s="6"/>
      <c r="E234" s="5"/>
      <c r="F234" s="6"/>
      <c r="G234" s="6"/>
    </row>
    <row r="235" spans="3:7" x14ac:dyDescent="0.25">
      <c r="C235" s="3"/>
      <c r="D235" s="6"/>
      <c r="E235" s="5"/>
      <c r="F235" s="6"/>
      <c r="G235" s="6"/>
    </row>
    <row r="236" spans="3:7" x14ac:dyDescent="0.25">
      <c r="C236" s="3"/>
      <c r="D236" s="6"/>
      <c r="E236" s="5"/>
      <c r="F236" s="6"/>
      <c r="G236" s="6"/>
    </row>
    <row r="237" spans="3:7" x14ac:dyDescent="0.25">
      <c r="C237" s="3"/>
      <c r="D237" s="6"/>
      <c r="E237" s="5"/>
      <c r="F237" s="6"/>
      <c r="G237" s="6"/>
    </row>
    <row r="238" spans="3:7" x14ac:dyDescent="0.25">
      <c r="C238" s="3"/>
      <c r="D238" s="6"/>
      <c r="E238" s="5"/>
      <c r="F238" s="6"/>
      <c r="G238" s="6"/>
    </row>
    <row r="239" spans="3:7" x14ac:dyDescent="0.25">
      <c r="C239" s="3"/>
      <c r="D239" s="6"/>
      <c r="E239" s="5"/>
      <c r="F239" s="6"/>
      <c r="G239" s="6"/>
    </row>
    <row r="240" spans="3:7" x14ac:dyDescent="0.25">
      <c r="C240" s="3"/>
      <c r="D240" s="6"/>
      <c r="E240" s="5"/>
      <c r="F240" s="6"/>
      <c r="G240" s="6"/>
    </row>
    <row r="241" spans="3:7" x14ac:dyDescent="0.25">
      <c r="C241" s="3"/>
      <c r="D241" s="6"/>
      <c r="E241" s="5"/>
      <c r="F241" s="6"/>
      <c r="G241" s="6"/>
    </row>
    <row r="242" spans="3:7" x14ac:dyDescent="0.25">
      <c r="C242" s="3"/>
      <c r="D242" s="6"/>
      <c r="E242" s="5"/>
      <c r="F242" s="6"/>
      <c r="G242" s="6"/>
    </row>
    <row r="243" spans="3:7" x14ac:dyDescent="0.25">
      <c r="C243" s="3"/>
      <c r="D243" s="6"/>
      <c r="E243" s="5"/>
      <c r="F243" s="6"/>
      <c r="G243" s="6"/>
    </row>
    <row r="244" spans="3:7" x14ac:dyDescent="0.25">
      <c r="C244" s="3"/>
      <c r="D244" s="6"/>
      <c r="E244" s="5"/>
      <c r="F244" s="6"/>
      <c r="G244" s="6"/>
    </row>
    <row r="245" spans="3:7" x14ac:dyDescent="0.25">
      <c r="C245" s="3"/>
      <c r="D245" s="6"/>
      <c r="E245" s="5"/>
      <c r="F245" s="6"/>
      <c r="G245" s="6"/>
    </row>
    <row r="246" spans="3:7" x14ac:dyDescent="0.25">
      <c r="C246" s="3"/>
      <c r="D246" s="6"/>
      <c r="E246" s="5"/>
      <c r="F246" s="6"/>
      <c r="G246" s="6"/>
    </row>
    <row r="247" spans="3:7" x14ac:dyDescent="0.25">
      <c r="C247" s="3"/>
      <c r="D247" s="6"/>
      <c r="E247" s="5"/>
      <c r="F247" s="6"/>
      <c r="G247" s="6"/>
    </row>
    <row r="248" spans="3:7" x14ac:dyDescent="0.25">
      <c r="C248" s="3"/>
      <c r="D248" s="6"/>
      <c r="E248" s="5"/>
      <c r="F248" s="6"/>
      <c r="G248" s="6"/>
    </row>
    <row r="249" spans="3:7" x14ac:dyDescent="0.25">
      <c r="C249" s="3"/>
      <c r="D249" s="6"/>
      <c r="E249" s="5"/>
      <c r="F249" s="6"/>
      <c r="G249" s="6"/>
    </row>
    <row r="250" spans="3:7" x14ac:dyDescent="0.25">
      <c r="C250" s="3"/>
      <c r="D250" s="6"/>
      <c r="E250" s="5"/>
      <c r="F250" s="6"/>
      <c r="G250" s="6"/>
    </row>
    <row r="251" spans="3:7" x14ac:dyDescent="0.25">
      <c r="C251" s="3"/>
      <c r="D251" s="6"/>
      <c r="E251" s="5"/>
      <c r="F251" s="6"/>
      <c r="G251" s="6"/>
    </row>
    <row r="252" spans="3:7" x14ac:dyDescent="0.25">
      <c r="C252" s="3"/>
      <c r="D252" s="6"/>
      <c r="E252" s="5"/>
      <c r="F252" s="6"/>
      <c r="G252" s="6"/>
    </row>
    <row r="253" spans="3:7" x14ac:dyDescent="0.25">
      <c r="C253" s="3"/>
      <c r="D253" s="6"/>
      <c r="E253" s="5"/>
      <c r="F253" s="6"/>
      <c r="G253" s="6"/>
    </row>
    <row r="254" spans="3:7" x14ac:dyDescent="0.25">
      <c r="C254" s="3"/>
      <c r="D254" s="6"/>
      <c r="E254" s="5"/>
      <c r="F254" s="6"/>
      <c r="G254" s="6"/>
    </row>
    <row r="255" spans="3:7" x14ac:dyDescent="0.25">
      <c r="C255" s="3"/>
      <c r="D255" s="6"/>
      <c r="E255" s="5"/>
      <c r="F255" s="6"/>
      <c r="G255" s="6"/>
    </row>
    <row r="256" spans="3:7" x14ac:dyDescent="0.25">
      <c r="C256" s="3"/>
      <c r="D256" s="6"/>
      <c r="E256" s="5"/>
      <c r="F256" s="6"/>
      <c r="G256" s="6"/>
    </row>
    <row r="257" spans="3:7" x14ac:dyDescent="0.25">
      <c r="C257" s="3"/>
      <c r="D257" s="6"/>
      <c r="E257" s="5"/>
      <c r="F257" s="6"/>
      <c r="G257" s="6"/>
    </row>
    <row r="258" spans="3:7" x14ac:dyDescent="0.25">
      <c r="C258" s="3"/>
      <c r="D258" s="6"/>
      <c r="E258" s="5"/>
      <c r="F258" s="6"/>
      <c r="G258" s="6"/>
    </row>
    <row r="259" spans="3:7" x14ac:dyDescent="0.25">
      <c r="C259" s="3"/>
      <c r="D259" s="6"/>
      <c r="E259" s="5"/>
      <c r="F259" s="6"/>
      <c r="G259" s="6"/>
    </row>
    <row r="260" spans="3:7" x14ac:dyDescent="0.25">
      <c r="C260" s="3"/>
      <c r="D260" s="6"/>
      <c r="E260" s="5"/>
      <c r="F260" s="6"/>
      <c r="G260" s="6"/>
    </row>
    <row r="261" spans="3:7" x14ac:dyDescent="0.25">
      <c r="C261" s="3"/>
      <c r="D261" s="6"/>
      <c r="E261" s="5"/>
      <c r="F261" s="6"/>
      <c r="G261" s="6"/>
    </row>
    <row r="262" spans="3:7" x14ac:dyDescent="0.25">
      <c r="C262" s="3"/>
      <c r="D262" s="6"/>
      <c r="E262" s="5"/>
      <c r="F262" s="6"/>
      <c r="G262" s="6"/>
    </row>
    <row r="263" spans="3:7" x14ac:dyDescent="0.25">
      <c r="C263" s="3"/>
      <c r="D263" s="6"/>
      <c r="E263" s="5"/>
      <c r="F263" s="6"/>
      <c r="G263" s="6"/>
    </row>
    <row r="264" spans="3:7" x14ac:dyDescent="0.25">
      <c r="C264" s="3"/>
      <c r="D264" s="6"/>
      <c r="E264" s="5"/>
      <c r="F264" s="6"/>
      <c r="G264" s="6"/>
    </row>
    <row r="265" spans="3:7" x14ac:dyDescent="0.25">
      <c r="C265" s="3"/>
      <c r="D265" s="6"/>
      <c r="E265" s="5"/>
      <c r="F265" s="6"/>
      <c r="G265" s="6"/>
    </row>
    <row r="266" spans="3:7" x14ac:dyDescent="0.25">
      <c r="C266" s="3"/>
      <c r="D266" s="6"/>
      <c r="E266" s="5"/>
      <c r="F266" s="6"/>
      <c r="G266" s="6"/>
    </row>
    <row r="267" spans="3:7" x14ac:dyDescent="0.25">
      <c r="C267" s="3"/>
      <c r="D267" s="6"/>
      <c r="E267" s="5"/>
      <c r="F267" s="6"/>
      <c r="G267" s="6"/>
    </row>
    <row r="268" spans="3:7" x14ac:dyDescent="0.25">
      <c r="C268" s="3"/>
      <c r="D268" s="6"/>
      <c r="E268" s="5"/>
      <c r="F268" s="6"/>
      <c r="G268" s="6"/>
    </row>
    <row r="269" spans="3:7" x14ac:dyDescent="0.25">
      <c r="C269" s="3"/>
      <c r="D269" s="6"/>
      <c r="E269" s="5"/>
      <c r="F269" s="6"/>
      <c r="G269" s="6"/>
    </row>
    <row r="270" spans="3:7" x14ac:dyDescent="0.25">
      <c r="C270" s="3"/>
      <c r="D270" s="6"/>
      <c r="E270" s="5"/>
      <c r="F270" s="6"/>
      <c r="G270" s="6"/>
    </row>
    <row r="271" spans="3:7" x14ac:dyDescent="0.25">
      <c r="C271" s="3"/>
      <c r="D271" s="6"/>
      <c r="E271" s="5"/>
      <c r="F271" s="6"/>
      <c r="G271" s="6"/>
    </row>
    <row r="272" spans="3:7" x14ac:dyDescent="0.25">
      <c r="C272" s="3"/>
      <c r="D272" s="6"/>
      <c r="E272" s="5"/>
      <c r="F272" s="6"/>
      <c r="G272" s="6"/>
    </row>
    <row r="273" spans="3:7" x14ac:dyDescent="0.25">
      <c r="C273" s="3"/>
      <c r="D273" s="6"/>
      <c r="E273" s="5"/>
      <c r="F273" s="6"/>
      <c r="G273" s="6"/>
    </row>
    <row r="274" spans="3:7" x14ac:dyDescent="0.25">
      <c r="C274" s="3"/>
      <c r="D274" s="6"/>
      <c r="E274" s="5"/>
      <c r="F274" s="6"/>
      <c r="G274" s="6"/>
    </row>
    <row r="275" spans="3:7" x14ac:dyDescent="0.25">
      <c r="C275" s="3"/>
      <c r="D275" s="6"/>
      <c r="E275" s="5"/>
      <c r="F275" s="6"/>
      <c r="G275" s="6"/>
    </row>
    <row r="276" spans="3:7" x14ac:dyDescent="0.25">
      <c r="C276" s="3"/>
      <c r="D276" s="6"/>
      <c r="E276" s="5"/>
      <c r="F276" s="6"/>
      <c r="G276" s="6"/>
    </row>
    <row r="277" spans="3:7" x14ac:dyDescent="0.25">
      <c r="C277" s="3"/>
      <c r="D277" s="6"/>
      <c r="E277" s="5"/>
      <c r="F277" s="6"/>
      <c r="G277" s="6"/>
    </row>
    <row r="278" spans="3:7" x14ac:dyDescent="0.25">
      <c r="C278" s="3"/>
      <c r="D278" s="6"/>
      <c r="E278" s="5"/>
      <c r="F278" s="6"/>
      <c r="G278" s="6"/>
    </row>
    <row r="279" spans="3:7" x14ac:dyDescent="0.25">
      <c r="C279" s="3"/>
      <c r="D279" s="6"/>
      <c r="E279" s="5"/>
      <c r="F279" s="6"/>
      <c r="G279" s="6"/>
    </row>
    <row r="280" spans="3:7" x14ac:dyDescent="0.25">
      <c r="C280" s="3"/>
      <c r="D280" s="6"/>
      <c r="E280" s="5"/>
      <c r="F280" s="6"/>
      <c r="G280" s="6"/>
    </row>
    <row r="281" spans="3:7" x14ac:dyDescent="0.25">
      <c r="C281" s="3"/>
      <c r="D281" s="6"/>
      <c r="E281" s="5"/>
      <c r="F281" s="6"/>
      <c r="G281" s="6"/>
    </row>
    <row r="282" spans="3:7" x14ac:dyDescent="0.25">
      <c r="C282" s="3"/>
      <c r="D282" s="6"/>
      <c r="E282" s="5"/>
      <c r="F282" s="6"/>
      <c r="G282" s="6"/>
    </row>
    <row r="283" spans="3:7" x14ac:dyDescent="0.25">
      <c r="C283" s="3"/>
      <c r="D283" s="6"/>
      <c r="E283" s="5"/>
      <c r="F283" s="6"/>
      <c r="G283" s="6"/>
    </row>
    <row r="284" spans="3:7" x14ac:dyDescent="0.25">
      <c r="C284" s="3"/>
      <c r="D284" s="6"/>
      <c r="E284" s="5"/>
      <c r="F284" s="6"/>
      <c r="G284" s="6"/>
    </row>
    <row r="285" spans="3:7" x14ac:dyDescent="0.25">
      <c r="C285" s="3"/>
      <c r="D285" s="6"/>
      <c r="E285" s="5"/>
      <c r="F285" s="6"/>
      <c r="G285" s="6"/>
    </row>
    <row r="286" spans="3:7" x14ac:dyDescent="0.25">
      <c r="C286" s="3"/>
      <c r="D286" s="6"/>
      <c r="E286" s="5"/>
      <c r="F286" s="6"/>
      <c r="G286" s="6"/>
    </row>
    <row r="287" spans="3:7" x14ac:dyDescent="0.25">
      <c r="C287" s="3"/>
      <c r="D287" s="6"/>
      <c r="E287" s="5"/>
      <c r="F287" s="6"/>
      <c r="G287" s="6"/>
    </row>
    <row r="288" spans="3:7" x14ac:dyDescent="0.25">
      <c r="C288" s="3"/>
      <c r="D288" s="6"/>
      <c r="E288" s="5"/>
      <c r="F288" s="6"/>
      <c r="G288" s="6"/>
    </row>
    <row r="289" spans="3:7" x14ac:dyDescent="0.25">
      <c r="C289" s="3"/>
      <c r="D289" s="6"/>
      <c r="E289" s="5"/>
      <c r="F289" s="6"/>
      <c r="G289" s="6"/>
    </row>
    <row r="290" spans="3:7" x14ac:dyDescent="0.25">
      <c r="C290" s="3"/>
      <c r="D290" s="6"/>
      <c r="E290" s="5"/>
      <c r="F290" s="6"/>
      <c r="G290" s="6"/>
    </row>
    <row r="291" spans="3:7" x14ac:dyDescent="0.25">
      <c r="C291" s="3"/>
      <c r="D291" s="6"/>
      <c r="E291" s="5"/>
      <c r="F291" s="6"/>
      <c r="G291" s="6"/>
    </row>
    <row r="292" spans="3:7" x14ac:dyDescent="0.25">
      <c r="C292" s="3"/>
      <c r="D292" s="6"/>
      <c r="E292" s="5"/>
      <c r="F292" s="6"/>
      <c r="G292" s="6"/>
    </row>
    <row r="293" spans="3:7" x14ac:dyDescent="0.25">
      <c r="C293" s="3"/>
      <c r="D293" s="6"/>
      <c r="E293" s="5"/>
      <c r="F293" s="6"/>
      <c r="G293" s="6"/>
    </row>
    <row r="294" spans="3:7" x14ac:dyDescent="0.25">
      <c r="C294" s="3"/>
      <c r="D294" s="6"/>
      <c r="E294" s="5"/>
      <c r="F294" s="6"/>
      <c r="G294" s="6"/>
    </row>
    <row r="295" spans="3:7" x14ac:dyDescent="0.25">
      <c r="C295" s="3"/>
      <c r="D295" s="6"/>
      <c r="E295" s="5"/>
      <c r="F295" s="6"/>
      <c r="G295" s="6"/>
    </row>
    <row r="296" spans="3:7" x14ac:dyDescent="0.25">
      <c r="C296" s="3"/>
      <c r="D296" s="6"/>
      <c r="E296" s="5"/>
      <c r="F296" s="6"/>
      <c r="G296" s="6"/>
    </row>
    <row r="297" spans="3:7" x14ac:dyDescent="0.25">
      <c r="C297" s="3"/>
      <c r="D297" s="6"/>
      <c r="E297" s="5"/>
      <c r="F297" s="6"/>
      <c r="G297" s="6"/>
    </row>
    <row r="298" spans="3:7" x14ac:dyDescent="0.25">
      <c r="C298" s="3"/>
      <c r="D298" s="6"/>
      <c r="E298" s="5"/>
      <c r="F298" s="6"/>
      <c r="G298" s="6"/>
    </row>
    <row r="299" spans="3:7" x14ac:dyDescent="0.25">
      <c r="C299" s="3"/>
      <c r="D299" s="6"/>
      <c r="E299" s="5"/>
      <c r="F299" s="6"/>
      <c r="G299" s="6"/>
    </row>
    <row r="300" spans="3:7" x14ac:dyDescent="0.25">
      <c r="C300" s="3"/>
      <c r="D300" s="6"/>
      <c r="E300" s="5"/>
      <c r="F300" s="6"/>
      <c r="G300" s="6"/>
    </row>
    <row r="301" spans="3:7" x14ac:dyDescent="0.25">
      <c r="C301" s="3"/>
      <c r="D301" s="6"/>
      <c r="E301" s="5"/>
      <c r="F301" s="6"/>
      <c r="G301" s="6"/>
    </row>
    <row r="302" spans="3:7" x14ac:dyDescent="0.25">
      <c r="C302" s="3"/>
      <c r="D302" s="6"/>
      <c r="E302" s="5"/>
      <c r="F302" s="6"/>
      <c r="G302" s="6"/>
    </row>
    <row r="303" spans="3:7" x14ac:dyDescent="0.25">
      <c r="C303" s="3"/>
      <c r="D303" s="6"/>
      <c r="E303" s="5"/>
      <c r="F303" s="6"/>
      <c r="G303" s="6"/>
    </row>
    <row r="304" spans="3:7" x14ac:dyDescent="0.25">
      <c r="C304" s="3"/>
      <c r="D304" s="6"/>
      <c r="E304" s="5"/>
      <c r="F304" s="6"/>
      <c r="G304" s="6"/>
    </row>
    <row r="305" spans="3:7" x14ac:dyDescent="0.25">
      <c r="C305" s="3"/>
      <c r="D305" s="6"/>
      <c r="E305" s="5"/>
      <c r="F305" s="6"/>
      <c r="G305" s="6"/>
    </row>
    <row r="306" spans="3:7" x14ac:dyDescent="0.25">
      <c r="C306" s="3"/>
      <c r="D306" s="6"/>
      <c r="E306" s="5"/>
      <c r="F306" s="6"/>
      <c r="G306" s="6"/>
    </row>
    <row r="307" spans="3:7" x14ac:dyDescent="0.25">
      <c r="C307" s="3"/>
      <c r="D307" s="6"/>
      <c r="E307" s="5"/>
      <c r="F307" s="6"/>
      <c r="G307" s="6"/>
    </row>
    <row r="308" spans="3:7" x14ac:dyDescent="0.25">
      <c r="C308" s="3"/>
      <c r="D308" s="6"/>
      <c r="E308" s="5"/>
      <c r="F308" s="6"/>
      <c r="G308" s="6"/>
    </row>
    <row r="309" spans="3:7" x14ac:dyDescent="0.25">
      <c r="C309" s="3"/>
      <c r="D309" s="6"/>
      <c r="E309" s="5"/>
      <c r="F309" s="6"/>
      <c r="G309" s="6"/>
    </row>
    <row r="310" spans="3:7" x14ac:dyDescent="0.25">
      <c r="C310" s="3"/>
      <c r="D310" s="6"/>
      <c r="E310" s="5"/>
      <c r="F310" s="6"/>
      <c r="G310" s="6"/>
    </row>
    <row r="311" spans="3:7" x14ac:dyDescent="0.25">
      <c r="C311" s="3"/>
      <c r="D311" s="6"/>
      <c r="E311" s="5"/>
      <c r="F311" s="6"/>
      <c r="G311" s="6"/>
    </row>
    <row r="312" spans="3:7" x14ac:dyDescent="0.25">
      <c r="C312" s="3"/>
      <c r="D312" s="6"/>
      <c r="E312" s="5"/>
      <c r="F312" s="6"/>
      <c r="G312" s="6"/>
    </row>
    <row r="313" spans="3:7" x14ac:dyDescent="0.25">
      <c r="C313" s="3"/>
      <c r="D313" s="6"/>
      <c r="E313" s="5"/>
      <c r="F313" s="6"/>
      <c r="G313" s="6"/>
    </row>
    <row r="314" spans="3:7" x14ac:dyDescent="0.25">
      <c r="C314" s="3"/>
      <c r="D314" s="6"/>
      <c r="E314" s="5"/>
      <c r="F314" s="6"/>
      <c r="G314" s="6"/>
    </row>
    <row r="315" spans="3:7" x14ac:dyDescent="0.25">
      <c r="C315" s="3"/>
      <c r="D315" s="6"/>
      <c r="E315" s="5"/>
      <c r="F315" s="6"/>
      <c r="G315" s="6"/>
    </row>
    <row r="316" spans="3:7" x14ac:dyDescent="0.25">
      <c r="C316" s="3"/>
      <c r="D316" s="6"/>
      <c r="E316" s="5"/>
      <c r="F316" s="6"/>
      <c r="G316" s="6"/>
    </row>
    <row r="317" spans="3:7" x14ac:dyDescent="0.25">
      <c r="C317" s="3"/>
      <c r="D317" s="6"/>
      <c r="E317" s="5"/>
      <c r="F317" s="6"/>
      <c r="G317" s="6"/>
    </row>
    <row r="318" spans="3:7" x14ac:dyDescent="0.25">
      <c r="C318" s="3"/>
      <c r="D318" s="6"/>
      <c r="E318" s="5"/>
      <c r="F318" s="6"/>
      <c r="G318" s="6"/>
    </row>
    <row r="319" spans="3:7" x14ac:dyDescent="0.25">
      <c r="C319" s="3"/>
      <c r="D319" s="6"/>
      <c r="E319" s="5"/>
      <c r="F319" s="6"/>
      <c r="G319" s="6"/>
    </row>
    <row r="320" spans="3:7" x14ac:dyDescent="0.25">
      <c r="C320" s="3"/>
      <c r="D320" s="6"/>
      <c r="E320" s="5"/>
      <c r="F320" s="6"/>
      <c r="G320" s="6"/>
    </row>
    <row r="321" spans="3:7" x14ac:dyDescent="0.25">
      <c r="C321" s="3"/>
      <c r="D321" s="6"/>
      <c r="E321" s="5"/>
      <c r="F321" s="6"/>
      <c r="G321" s="6"/>
    </row>
    <row r="322" spans="3:7" x14ac:dyDescent="0.25">
      <c r="C322" s="3"/>
      <c r="D322" s="6"/>
      <c r="E322" s="5"/>
      <c r="F322" s="6"/>
      <c r="G322" s="6"/>
    </row>
    <row r="323" spans="3:7" x14ac:dyDescent="0.25">
      <c r="C323" s="3"/>
      <c r="D323" s="6"/>
      <c r="E323" s="5"/>
      <c r="F323" s="6"/>
      <c r="G323" s="6"/>
    </row>
    <row r="324" spans="3:7" x14ac:dyDescent="0.25">
      <c r="C324" s="3"/>
      <c r="D324" s="6"/>
      <c r="E324" s="5"/>
      <c r="F324" s="6"/>
      <c r="G324" s="6"/>
    </row>
    <row r="325" spans="3:7" x14ac:dyDescent="0.25">
      <c r="C325" s="3"/>
      <c r="D325" s="6"/>
      <c r="E325" s="5"/>
      <c r="F325" s="6"/>
      <c r="G325" s="6"/>
    </row>
    <row r="326" spans="3:7" x14ac:dyDescent="0.25">
      <c r="C326" s="3"/>
      <c r="D326" s="6"/>
      <c r="E326" s="5"/>
      <c r="F326" s="6"/>
      <c r="G326" s="6"/>
    </row>
    <row r="327" spans="3:7" x14ac:dyDescent="0.25">
      <c r="C327" s="3"/>
      <c r="D327" s="6"/>
      <c r="E327" s="5"/>
      <c r="F327" s="6"/>
      <c r="G327" s="6"/>
    </row>
    <row r="328" spans="3:7" x14ac:dyDescent="0.25">
      <c r="C328" s="3"/>
      <c r="D328" s="6"/>
      <c r="E328" s="5"/>
      <c r="F328" s="6"/>
      <c r="G328" s="6"/>
    </row>
    <row r="329" spans="3:7" x14ac:dyDescent="0.25">
      <c r="C329" s="3"/>
      <c r="D329" s="6"/>
      <c r="E329" s="5"/>
      <c r="F329" s="6"/>
      <c r="G329" s="6"/>
    </row>
    <row r="330" spans="3:7" x14ac:dyDescent="0.25">
      <c r="C330" s="3"/>
      <c r="D330" s="6"/>
      <c r="E330" s="5"/>
      <c r="F330" s="6"/>
      <c r="G330" s="6"/>
    </row>
    <row r="331" spans="3:7" x14ac:dyDescent="0.25">
      <c r="C331" s="3"/>
      <c r="D331" s="6"/>
      <c r="E331" s="5"/>
      <c r="F331" s="6"/>
      <c r="G331" s="6"/>
    </row>
    <row r="332" spans="3:7" x14ac:dyDescent="0.25">
      <c r="C332" s="3"/>
      <c r="D332" s="6"/>
      <c r="E332" s="5"/>
      <c r="F332" s="6"/>
      <c r="G332" s="6"/>
    </row>
    <row r="333" spans="3:7" x14ac:dyDescent="0.25">
      <c r="C333" s="3"/>
      <c r="D333" s="6"/>
      <c r="E333" s="5"/>
      <c r="F333" s="6"/>
      <c r="G333" s="6"/>
    </row>
    <row r="334" spans="3:7" x14ac:dyDescent="0.25">
      <c r="C334" s="3"/>
      <c r="D334" s="6"/>
      <c r="E334" s="5"/>
      <c r="F334" s="6"/>
      <c r="G334" s="6"/>
    </row>
    <row r="335" spans="3:7" x14ac:dyDescent="0.25">
      <c r="C335" s="3"/>
      <c r="D335" s="6"/>
      <c r="E335" s="5"/>
      <c r="F335" s="6"/>
      <c r="G335" s="6"/>
    </row>
    <row r="336" spans="3:7" x14ac:dyDescent="0.25">
      <c r="C336" s="3"/>
      <c r="D336" s="6"/>
      <c r="E336" s="5"/>
      <c r="F336" s="6"/>
      <c r="G336" s="6"/>
    </row>
    <row r="337" spans="3:7" x14ac:dyDescent="0.25">
      <c r="C337" s="3"/>
      <c r="D337" s="6"/>
      <c r="E337" s="5"/>
      <c r="F337" s="6"/>
      <c r="G337" s="6"/>
    </row>
    <row r="338" spans="3:7" x14ac:dyDescent="0.25">
      <c r="C338" s="3"/>
      <c r="D338" s="6"/>
      <c r="E338" s="5"/>
      <c r="F338" s="6"/>
      <c r="G338" s="6"/>
    </row>
    <row r="339" spans="3:7" x14ac:dyDescent="0.25">
      <c r="C339" s="3"/>
      <c r="D339" s="6"/>
      <c r="E339" s="5"/>
      <c r="F339" s="6"/>
      <c r="G339" s="6"/>
    </row>
    <row r="340" spans="3:7" x14ac:dyDescent="0.25">
      <c r="C340" s="3"/>
      <c r="D340" s="6"/>
      <c r="E340" s="5"/>
      <c r="F340" s="6"/>
      <c r="G340" s="6"/>
    </row>
    <row r="341" spans="3:7" x14ac:dyDescent="0.25">
      <c r="C341" s="3"/>
      <c r="D341" s="6"/>
      <c r="E341" s="5"/>
      <c r="F341" s="6"/>
      <c r="G341" s="6"/>
    </row>
    <row r="342" spans="3:7" x14ac:dyDescent="0.25">
      <c r="C342" s="3"/>
      <c r="D342" s="6"/>
      <c r="E342" s="5"/>
      <c r="F342" s="6"/>
      <c r="G342" s="6"/>
    </row>
    <row r="343" spans="3:7" x14ac:dyDescent="0.25">
      <c r="C343" s="3"/>
      <c r="D343" s="6"/>
      <c r="E343" s="5"/>
      <c r="F343" s="6"/>
      <c r="G343" s="6"/>
    </row>
    <row r="344" spans="3:7" x14ac:dyDescent="0.25">
      <c r="C344" s="3"/>
      <c r="D344" s="6"/>
      <c r="E344" s="5"/>
      <c r="F344" s="6"/>
      <c r="G344" s="6"/>
    </row>
    <row r="345" spans="3:7" x14ac:dyDescent="0.25">
      <c r="C345" s="3"/>
      <c r="D345" s="6"/>
      <c r="E345" s="5"/>
      <c r="F345" s="6"/>
      <c r="G345" s="6"/>
    </row>
    <row r="346" spans="3:7" x14ac:dyDescent="0.25">
      <c r="C346" s="3"/>
      <c r="D346" s="6"/>
      <c r="E346" s="5"/>
      <c r="F346" s="6"/>
      <c r="G346" s="6"/>
    </row>
    <row r="347" spans="3:7" x14ac:dyDescent="0.25">
      <c r="C347" s="3"/>
      <c r="D347" s="6"/>
      <c r="E347" s="5"/>
      <c r="F347" s="6"/>
      <c r="G347" s="6"/>
    </row>
    <row r="348" spans="3:7" x14ac:dyDescent="0.25">
      <c r="C348" s="3"/>
      <c r="D348" s="6"/>
      <c r="E348" s="5"/>
      <c r="F348" s="6"/>
      <c r="G348" s="6"/>
    </row>
    <row r="349" spans="3:7" x14ac:dyDescent="0.25">
      <c r="C349" s="3"/>
      <c r="D349" s="6"/>
      <c r="E349" s="5"/>
      <c r="F349" s="6"/>
      <c r="G349" s="6"/>
    </row>
    <row r="350" spans="3:7" x14ac:dyDescent="0.25">
      <c r="C350" s="3"/>
      <c r="D350" s="6"/>
      <c r="E350" s="5"/>
      <c r="F350" s="6"/>
      <c r="G350" s="6"/>
    </row>
    <row r="351" spans="3:7" x14ac:dyDescent="0.25">
      <c r="C351" s="3"/>
      <c r="D351" s="6"/>
      <c r="E351" s="5"/>
      <c r="F351" s="6"/>
      <c r="G351" s="6"/>
    </row>
    <row r="352" spans="3:7" x14ac:dyDescent="0.25">
      <c r="C352" s="3"/>
      <c r="D352" s="6"/>
      <c r="E352" s="5"/>
      <c r="F352" s="6"/>
      <c r="G352" s="6"/>
    </row>
    <row r="353" spans="3:7" x14ac:dyDescent="0.25">
      <c r="C353" s="3"/>
      <c r="D353" s="6"/>
      <c r="E353" s="5"/>
      <c r="F353" s="6"/>
      <c r="G353" s="6"/>
    </row>
    <row r="354" spans="3:7" x14ac:dyDescent="0.25">
      <c r="C354" s="3"/>
      <c r="D354" s="6"/>
      <c r="E354" s="5"/>
      <c r="F354" s="6"/>
      <c r="G354" s="6"/>
    </row>
    <row r="355" spans="3:7" x14ac:dyDescent="0.25">
      <c r="C355" s="3"/>
      <c r="D355" s="6"/>
      <c r="E355" s="5"/>
      <c r="F355" s="6"/>
      <c r="G355" s="6"/>
    </row>
    <row r="356" spans="3:7" x14ac:dyDescent="0.25">
      <c r="C356" s="3"/>
      <c r="D356" s="6"/>
      <c r="E356" s="5"/>
      <c r="F356" s="6"/>
      <c r="G356" s="6"/>
    </row>
    <row r="357" spans="3:7" x14ac:dyDescent="0.25">
      <c r="C357" s="3"/>
      <c r="D357" s="6"/>
      <c r="E357" s="5"/>
      <c r="F357" s="6"/>
      <c r="G357" s="6"/>
    </row>
    <row r="358" spans="3:7" x14ac:dyDescent="0.25">
      <c r="C358" s="3"/>
      <c r="D358" s="6"/>
      <c r="E358" s="5"/>
      <c r="F358" s="6"/>
      <c r="G358" s="6"/>
    </row>
    <row r="359" spans="3:7" x14ac:dyDescent="0.25">
      <c r="C359" s="3"/>
      <c r="D359" s="6"/>
      <c r="E359" s="5"/>
      <c r="F359" s="6"/>
      <c r="G359" s="6"/>
    </row>
    <row r="360" spans="3:7" x14ac:dyDescent="0.25">
      <c r="C360" s="3"/>
      <c r="D360" s="6"/>
      <c r="E360" s="5"/>
      <c r="F360" s="6"/>
      <c r="G360" s="6"/>
    </row>
    <row r="361" spans="3:7" x14ac:dyDescent="0.25">
      <c r="C361" s="3"/>
      <c r="D361" s="6"/>
      <c r="E361" s="5"/>
      <c r="F361" s="6"/>
      <c r="G361" s="6"/>
    </row>
    <row r="362" spans="3:7" x14ac:dyDescent="0.25">
      <c r="C362" s="3"/>
      <c r="D362" s="6"/>
      <c r="E362" s="5"/>
      <c r="F362" s="6"/>
      <c r="G362" s="6"/>
    </row>
    <row r="363" spans="3:7" x14ac:dyDescent="0.25">
      <c r="C363" s="3"/>
      <c r="D363" s="6"/>
      <c r="E363" s="5"/>
      <c r="F363" s="6"/>
      <c r="G363" s="6"/>
    </row>
    <row r="364" spans="3:7" x14ac:dyDescent="0.25">
      <c r="C364" s="3"/>
      <c r="D364" s="6"/>
      <c r="E364" s="5"/>
      <c r="F364" s="6"/>
      <c r="G364" s="6"/>
    </row>
    <row r="365" spans="3:7" x14ac:dyDescent="0.25">
      <c r="C365" s="3"/>
      <c r="D365" s="6"/>
      <c r="E365" s="5"/>
      <c r="F365" s="6"/>
      <c r="G365" s="6"/>
    </row>
    <row r="366" spans="3:7" x14ac:dyDescent="0.25">
      <c r="C366" s="3"/>
      <c r="D366" s="6"/>
      <c r="E366" s="5"/>
      <c r="F366" s="6"/>
      <c r="G366" s="6"/>
    </row>
    <row r="367" spans="3:7" x14ac:dyDescent="0.25">
      <c r="C367" s="3"/>
      <c r="D367" s="6"/>
      <c r="E367" s="5"/>
      <c r="F367" s="6"/>
      <c r="G367" s="6"/>
    </row>
    <row r="368" spans="3:7" x14ac:dyDescent="0.25">
      <c r="C368" s="3"/>
      <c r="D368" s="6"/>
      <c r="E368" s="5"/>
      <c r="F368" s="6"/>
      <c r="G368" s="6"/>
    </row>
    <row r="369" spans="3:7" x14ac:dyDescent="0.25">
      <c r="C369" s="3"/>
      <c r="D369" s="6"/>
      <c r="E369" s="5"/>
      <c r="F369" s="6"/>
      <c r="G369" s="6"/>
    </row>
    <row r="370" spans="3:7" x14ac:dyDescent="0.25">
      <c r="C370" s="3"/>
      <c r="D370" s="6"/>
      <c r="E370" s="5"/>
      <c r="F370" s="6"/>
      <c r="G370" s="6"/>
    </row>
    <row r="371" spans="3:7" x14ac:dyDescent="0.25">
      <c r="C371" s="3"/>
      <c r="D371" s="6"/>
      <c r="E371" s="5"/>
      <c r="F371" s="6"/>
      <c r="G371" s="6"/>
    </row>
    <row r="372" spans="3:7" x14ac:dyDescent="0.25">
      <c r="C372" s="3"/>
      <c r="D372" s="6"/>
      <c r="E372" s="5"/>
      <c r="F372" s="6"/>
      <c r="G372" s="6"/>
    </row>
    <row r="373" spans="3:7" x14ac:dyDescent="0.25">
      <c r="F373" s="3"/>
    </row>
    <row r="374" spans="3:7" x14ac:dyDescent="0.25">
      <c r="F374" s="3"/>
    </row>
    <row r="375" spans="3:7" x14ac:dyDescent="0.25">
      <c r="F375" s="3"/>
    </row>
    <row r="376" spans="3:7" x14ac:dyDescent="0.25">
      <c r="F376" s="3"/>
    </row>
  </sheetData>
  <sheetProtection password="D382" sheet="1" objects="1" scenarios="1" selectLockedCells="1"/>
  <dataValidations count="1">
    <dataValidation type="list" allowBlank="1" showInputMessage="1" showErrorMessage="1" sqref="E10">
      <formula1>years</formula1>
    </dataValidation>
  </dataValidation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G358"/>
  <sheetViews>
    <sheetView showGridLines="0" showRowColHeaders="0" zoomScaleNormal="100" workbookViewId="0"/>
  </sheetViews>
  <sheetFormatPr defaultRowHeight="15" x14ac:dyDescent="0.25"/>
  <cols>
    <col min="1" max="1" width="1.7109375" style="32" customWidth="1"/>
    <col min="2" max="2" width="30.7109375" style="32" customWidth="1"/>
    <col min="3" max="3" width="16.7109375" style="32" customWidth="1"/>
    <col min="4" max="4" width="9.140625" style="32" customWidth="1"/>
    <col min="5" max="5" width="30.7109375" style="32" customWidth="1"/>
    <col min="6" max="6" width="16.7109375" style="32" customWidth="1"/>
    <col min="7" max="7" width="1.7109375" style="32" customWidth="1"/>
    <col min="8" max="16384" width="9.140625" style="32"/>
  </cols>
  <sheetData>
    <row r="1" spans="1:7" ht="3" customHeight="1" x14ac:dyDescent="0.25">
      <c r="A1" s="30"/>
      <c r="B1" s="30"/>
      <c r="C1" s="30"/>
      <c r="D1" s="30"/>
      <c r="E1" s="30"/>
      <c r="F1" s="30"/>
      <c r="G1" s="30"/>
    </row>
    <row r="2" spans="1:7" ht="56.1" customHeight="1" x14ac:dyDescent="0.25">
      <c r="A2" s="29"/>
      <c r="B2" s="30"/>
      <c r="C2" s="30"/>
      <c r="D2" s="29"/>
      <c r="E2" s="31"/>
      <c r="F2" s="30"/>
      <c r="G2" s="30"/>
    </row>
    <row r="3" spans="1:7" s="34" customFormat="1" ht="5.0999999999999996" customHeight="1" x14ac:dyDescent="0.25">
      <c r="A3" s="33"/>
      <c r="B3" s="33"/>
      <c r="C3" s="33"/>
      <c r="D3" s="33"/>
      <c r="E3" s="33"/>
      <c r="F3" s="33"/>
      <c r="G3" s="33"/>
    </row>
    <row r="4" spans="1:7" x14ac:dyDescent="0.25">
      <c r="A4" s="33"/>
      <c r="B4" s="35" t="s">
        <v>27</v>
      </c>
      <c r="C4" s="36"/>
      <c r="D4" s="36"/>
      <c r="E4" s="35" t="s">
        <v>28</v>
      </c>
      <c r="F4" s="33"/>
      <c r="G4" s="33"/>
    </row>
    <row r="5" spans="1:7" ht="5.0999999999999996" customHeight="1" x14ac:dyDescent="0.25">
      <c r="A5" s="33"/>
      <c r="B5" s="35"/>
      <c r="C5" s="36"/>
      <c r="D5" s="36"/>
      <c r="E5" s="35"/>
      <c r="F5" s="33"/>
      <c r="G5" s="33"/>
    </row>
    <row r="6" spans="1:7" x14ac:dyDescent="0.25">
      <c r="A6" s="33"/>
      <c r="B6" s="33" t="s">
        <v>32</v>
      </c>
      <c r="C6" s="37">
        <f>Amortization!C4</f>
        <v>100000</v>
      </c>
      <c r="D6" s="36"/>
      <c r="E6" s="33" t="s">
        <v>32</v>
      </c>
      <c r="F6" s="37">
        <f>Amortization!C4</f>
        <v>100000</v>
      </c>
      <c r="G6" s="33"/>
    </row>
    <row r="7" spans="1:7" x14ac:dyDescent="0.25">
      <c r="A7" s="33"/>
      <c r="B7" s="33" t="s">
        <v>33</v>
      </c>
      <c r="C7" s="37">
        <f>Amortization!C10</f>
        <v>542.16630668868288</v>
      </c>
      <c r="D7" s="33"/>
      <c r="E7" s="33" t="s">
        <v>33</v>
      </c>
      <c r="F7" s="37">
        <f>Amortization!C10</f>
        <v>542.16630668868288</v>
      </c>
      <c r="G7" s="33"/>
    </row>
    <row r="8" spans="1:7" x14ac:dyDescent="0.25">
      <c r="A8" s="33"/>
      <c r="B8" s="33" t="s">
        <v>16</v>
      </c>
      <c r="C8" s="37">
        <f>Amortization!L18</f>
        <v>130119.91360528383</v>
      </c>
      <c r="D8" s="33"/>
      <c r="E8" s="33" t="s">
        <v>16</v>
      </c>
      <c r="F8" s="37">
        <f>Amortization!C18</f>
        <v>121131.06910228339</v>
      </c>
      <c r="G8" s="33"/>
    </row>
    <row r="9" spans="1:7" x14ac:dyDescent="0.25">
      <c r="A9" s="33"/>
      <c r="B9" s="33" t="s">
        <v>15</v>
      </c>
      <c r="C9" s="37">
        <f>Amortization!M18</f>
        <v>30119.913605283848</v>
      </c>
      <c r="D9" s="33"/>
      <c r="E9" s="33" t="s">
        <v>18</v>
      </c>
      <c r="F9" s="37">
        <f>Amortization!D18</f>
        <v>21131.069102283454</v>
      </c>
      <c r="G9" s="33"/>
    </row>
    <row r="10" spans="1:7" x14ac:dyDescent="0.25">
      <c r="A10" s="33"/>
      <c r="B10" s="33" t="s">
        <v>17</v>
      </c>
      <c r="C10" s="38">
        <f>Amortization!N12</f>
        <v>240</v>
      </c>
      <c r="D10" s="33"/>
      <c r="E10" s="33" t="s">
        <v>19</v>
      </c>
      <c r="F10" s="38">
        <f>Amortization!F12</f>
        <v>172</v>
      </c>
      <c r="G10" s="33"/>
    </row>
    <row r="11" spans="1:7" x14ac:dyDescent="0.25">
      <c r="A11" s="33"/>
      <c r="B11" s="33"/>
      <c r="C11" s="33"/>
      <c r="D11" s="33"/>
      <c r="E11" s="33" t="s">
        <v>20</v>
      </c>
      <c r="F11" s="38">
        <f>Amortization!N12-Amortization!F12</f>
        <v>68</v>
      </c>
      <c r="G11" s="33"/>
    </row>
    <row r="12" spans="1:7" x14ac:dyDescent="0.25">
      <c r="A12" s="33"/>
      <c r="B12" s="33"/>
      <c r="C12" s="33"/>
      <c r="D12" s="33"/>
      <c r="E12" s="33" t="s">
        <v>21</v>
      </c>
      <c r="F12" s="37">
        <f>Amortization!L18-Amortization!C18</f>
        <v>8988.8445030004368</v>
      </c>
      <c r="G12" s="33"/>
    </row>
    <row r="13" spans="1:7" x14ac:dyDescent="0.25">
      <c r="A13" s="33"/>
      <c r="B13" s="33"/>
      <c r="C13" s="33"/>
      <c r="D13" s="33"/>
      <c r="E13" s="33"/>
      <c r="F13" s="33"/>
      <c r="G13" s="33"/>
    </row>
    <row r="14" spans="1:7" x14ac:dyDescent="0.25">
      <c r="A14" s="33"/>
      <c r="B14" s="33"/>
      <c r="C14" s="33"/>
      <c r="D14" s="33"/>
      <c r="E14" s="33"/>
      <c r="F14" s="33"/>
      <c r="G14" s="33"/>
    </row>
    <row r="15" spans="1:7" x14ac:dyDescent="0.25">
      <c r="A15" s="33"/>
      <c r="B15" s="33"/>
      <c r="C15" s="33"/>
      <c r="D15" s="33"/>
      <c r="E15" s="33"/>
      <c r="F15" s="33"/>
      <c r="G15" s="33"/>
    </row>
    <row r="16" spans="1:7" x14ac:dyDescent="0.25">
      <c r="A16" s="33"/>
      <c r="B16" s="33"/>
      <c r="C16" s="33"/>
      <c r="D16" s="33"/>
      <c r="E16" s="33"/>
      <c r="F16" s="33"/>
      <c r="G16" s="33"/>
    </row>
    <row r="17" spans="1:7" x14ac:dyDescent="0.25">
      <c r="A17" s="33"/>
      <c r="B17" s="33"/>
      <c r="C17" s="33"/>
      <c r="D17" s="33"/>
      <c r="E17" s="33"/>
      <c r="F17" s="33"/>
      <c r="G17" s="33"/>
    </row>
    <row r="18" spans="1:7" x14ac:dyDescent="0.25">
      <c r="A18" s="33"/>
      <c r="B18" s="33"/>
      <c r="C18" s="33"/>
      <c r="D18" s="33"/>
      <c r="E18" s="33"/>
      <c r="F18" s="33"/>
      <c r="G18" s="33"/>
    </row>
    <row r="19" spans="1:7" x14ac:dyDescent="0.25">
      <c r="A19" s="33"/>
      <c r="B19" s="33"/>
      <c r="C19" s="33"/>
      <c r="D19" s="33"/>
      <c r="E19" s="33"/>
      <c r="F19" s="33"/>
      <c r="G19" s="33"/>
    </row>
    <row r="20" spans="1:7" x14ac:dyDescent="0.25">
      <c r="A20" s="33"/>
      <c r="B20" s="33"/>
      <c r="C20" s="33"/>
      <c r="D20" s="33"/>
      <c r="E20" s="33"/>
      <c r="F20" s="33"/>
      <c r="G20" s="33"/>
    </row>
    <row r="21" spans="1:7" x14ac:dyDescent="0.25">
      <c r="A21" s="33"/>
      <c r="B21" s="33"/>
      <c r="C21" s="33"/>
      <c r="D21" s="33"/>
      <c r="E21" s="33"/>
      <c r="F21" s="33"/>
      <c r="G21" s="33"/>
    </row>
    <row r="22" spans="1:7" x14ac:dyDescent="0.25">
      <c r="A22" s="33"/>
      <c r="B22" s="33"/>
      <c r="C22" s="33"/>
      <c r="D22" s="33"/>
      <c r="E22" s="33"/>
      <c r="F22" s="33"/>
      <c r="G22" s="33"/>
    </row>
    <row r="23" spans="1:7" x14ac:dyDescent="0.25">
      <c r="A23" s="33"/>
      <c r="B23" s="33"/>
      <c r="C23" s="33"/>
      <c r="D23" s="33"/>
      <c r="E23" s="33"/>
      <c r="F23" s="33"/>
      <c r="G23" s="33"/>
    </row>
    <row r="24" spans="1:7" x14ac:dyDescent="0.25">
      <c r="A24" s="33"/>
      <c r="B24" s="33"/>
      <c r="C24" s="33"/>
      <c r="D24" s="33"/>
      <c r="E24" s="33"/>
      <c r="F24" s="33"/>
      <c r="G24" s="33"/>
    </row>
    <row r="25" spans="1:7" x14ac:dyDescent="0.25">
      <c r="A25" s="33"/>
      <c r="B25" s="33"/>
      <c r="C25" s="33"/>
      <c r="D25" s="33"/>
      <c r="E25" s="33"/>
      <c r="F25" s="33"/>
      <c r="G25" s="33"/>
    </row>
    <row r="26" spans="1:7" x14ac:dyDescent="0.25">
      <c r="A26" s="33"/>
      <c r="B26" s="33"/>
      <c r="C26" s="33"/>
      <c r="D26" s="33"/>
      <c r="E26" s="33"/>
      <c r="F26" s="33"/>
      <c r="G26" s="33"/>
    </row>
    <row r="27" spans="1:7" x14ac:dyDescent="0.25">
      <c r="A27" s="33"/>
      <c r="B27" s="33"/>
      <c r="C27" s="33"/>
      <c r="D27" s="33"/>
      <c r="E27" s="33"/>
      <c r="F27" s="33"/>
      <c r="G27" s="33"/>
    </row>
    <row r="28" spans="1:7" x14ac:dyDescent="0.25">
      <c r="A28" s="33"/>
      <c r="B28" s="33"/>
      <c r="C28" s="33"/>
      <c r="D28" s="33"/>
      <c r="E28" s="33"/>
      <c r="F28" s="33"/>
      <c r="G28" s="33"/>
    </row>
    <row r="29" spans="1:7" x14ac:dyDescent="0.25">
      <c r="A29" s="33"/>
      <c r="B29" s="33"/>
      <c r="C29" s="33"/>
      <c r="D29" s="33"/>
      <c r="E29" s="33"/>
      <c r="F29" s="33"/>
      <c r="G29" s="33"/>
    </row>
    <row r="30" spans="1:7" x14ac:dyDescent="0.25">
      <c r="A30" s="33"/>
      <c r="B30" s="33"/>
      <c r="C30" s="33"/>
      <c r="D30" s="33"/>
      <c r="E30" s="33"/>
      <c r="F30" s="33"/>
      <c r="G30" s="33"/>
    </row>
    <row r="31" spans="1:7" x14ac:dyDescent="0.25">
      <c r="A31" s="33"/>
      <c r="B31" s="33"/>
      <c r="C31" s="33"/>
      <c r="D31" s="33"/>
      <c r="E31" s="33"/>
      <c r="F31" s="33"/>
      <c r="G31" s="33"/>
    </row>
    <row r="32" spans="1:7" x14ac:dyDescent="0.25">
      <c r="A32" s="33"/>
      <c r="B32" s="33"/>
      <c r="C32" s="33"/>
      <c r="D32" s="33"/>
      <c r="E32" s="33"/>
      <c r="F32" s="33"/>
      <c r="G32" s="33"/>
    </row>
    <row r="33" spans="1:7" x14ac:dyDescent="0.25">
      <c r="A33" s="33"/>
      <c r="B33" s="33"/>
      <c r="C33" s="33"/>
      <c r="D33" s="33"/>
      <c r="E33" s="33"/>
      <c r="F33" s="33"/>
      <c r="G33" s="33"/>
    </row>
    <row r="34" spans="1:7" x14ac:dyDescent="0.25">
      <c r="B34" s="39"/>
      <c r="C34" s="40"/>
      <c r="D34" s="41"/>
      <c r="E34" s="40"/>
      <c r="F34" s="40"/>
    </row>
    <row r="35" spans="1:7" x14ac:dyDescent="0.25">
      <c r="B35" s="39"/>
      <c r="C35" s="40"/>
      <c r="D35" s="41"/>
      <c r="E35" s="40"/>
      <c r="F35" s="40"/>
    </row>
    <row r="36" spans="1:7" x14ac:dyDescent="0.25">
      <c r="B36" s="39"/>
      <c r="C36" s="40"/>
      <c r="D36" s="41"/>
      <c r="E36" s="40"/>
      <c r="F36" s="40"/>
    </row>
    <row r="37" spans="1:7" x14ac:dyDescent="0.25">
      <c r="B37" s="39"/>
      <c r="C37" s="40"/>
      <c r="D37" s="41"/>
      <c r="E37" s="40"/>
      <c r="F37" s="40"/>
    </row>
    <row r="38" spans="1:7" x14ac:dyDescent="0.25">
      <c r="B38" s="39"/>
      <c r="C38" s="40"/>
      <c r="D38" s="41"/>
      <c r="E38" s="40"/>
      <c r="F38" s="40"/>
    </row>
    <row r="39" spans="1:7" x14ac:dyDescent="0.25">
      <c r="B39" s="39"/>
      <c r="C39" s="40"/>
      <c r="D39" s="41"/>
      <c r="E39" s="40"/>
      <c r="F39" s="40"/>
    </row>
    <row r="40" spans="1:7" x14ac:dyDescent="0.25">
      <c r="B40" s="39"/>
      <c r="C40" s="40"/>
      <c r="D40" s="41"/>
      <c r="E40" s="40"/>
      <c r="F40" s="40"/>
    </row>
    <row r="41" spans="1:7" x14ac:dyDescent="0.25">
      <c r="B41" s="39"/>
      <c r="C41" s="40"/>
      <c r="D41" s="41"/>
      <c r="E41" s="40"/>
      <c r="F41" s="40"/>
    </row>
    <row r="42" spans="1:7" x14ac:dyDescent="0.25">
      <c r="B42" s="39"/>
      <c r="C42" s="40"/>
      <c r="D42" s="41"/>
      <c r="E42" s="40"/>
      <c r="F42" s="40"/>
    </row>
    <row r="43" spans="1:7" x14ac:dyDescent="0.25">
      <c r="B43" s="39"/>
      <c r="C43" s="40"/>
      <c r="D43" s="41"/>
      <c r="E43" s="40"/>
      <c r="F43" s="40"/>
    </row>
    <row r="44" spans="1:7" x14ac:dyDescent="0.25">
      <c r="B44" s="39"/>
      <c r="C44" s="40"/>
      <c r="D44" s="41"/>
      <c r="E44" s="40"/>
      <c r="F44" s="40"/>
    </row>
    <row r="45" spans="1:7" x14ac:dyDescent="0.25">
      <c r="B45" s="39"/>
      <c r="C45" s="40"/>
      <c r="D45" s="41"/>
      <c r="E45" s="40"/>
      <c r="F45" s="40"/>
    </row>
    <row r="46" spans="1:7" x14ac:dyDescent="0.25">
      <c r="B46" s="39"/>
      <c r="C46" s="40"/>
      <c r="D46" s="41"/>
      <c r="E46" s="40"/>
      <c r="F46" s="40"/>
    </row>
    <row r="47" spans="1:7" x14ac:dyDescent="0.25">
      <c r="B47" s="39"/>
      <c r="C47" s="40"/>
      <c r="D47" s="41"/>
      <c r="E47" s="40"/>
      <c r="F47" s="40"/>
    </row>
    <row r="48" spans="1:7" x14ac:dyDescent="0.25">
      <c r="B48" s="39"/>
      <c r="C48" s="40"/>
      <c r="D48" s="41"/>
      <c r="E48" s="40"/>
      <c r="F48" s="40"/>
    </row>
    <row r="49" spans="2:6" x14ac:dyDescent="0.25">
      <c r="B49" s="39"/>
      <c r="C49" s="40"/>
      <c r="D49" s="41"/>
      <c r="E49" s="40"/>
      <c r="F49" s="40"/>
    </row>
    <row r="50" spans="2:6" x14ac:dyDescent="0.25">
      <c r="B50" s="39"/>
      <c r="C50" s="40"/>
      <c r="D50" s="41"/>
      <c r="E50" s="40"/>
      <c r="F50" s="40"/>
    </row>
    <row r="51" spans="2:6" x14ac:dyDescent="0.25">
      <c r="B51" s="39"/>
      <c r="C51" s="40"/>
      <c r="D51" s="41"/>
      <c r="E51" s="40"/>
      <c r="F51" s="40"/>
    </row>
    <row r="52" spans="2:6" x14ac:dyDescent="0.25">
      <c r="B52" s="39"/>
      <c r="C52" s="40"/>
      <c r="D52" s="41"/>
      <c r="E52" s="40"/>
      <c r="F52" s="40"/>
    </row>
    <row r="53" spans="2:6" x14ac:dyDescent="0.25">
      <c r="B53" s="39"/>
      <c r="C53" s="40"/>
      <c r="D53" s="41"/>
      <c r="E53" s="40"/>
      <c r="F53" s="40"/>
    </row>
    <row r="54" spans="2:6" x14ac:dyDescent="0.25">
      <c r="B54" s="39"/>
      <c r="C54" s="40"/>
      <c r="D54" s="41"/>
      <c r="E54" s="40"/>
      <c r="F54" s="40"/>
    </row>
    <row r="55" spans="2:6" x14ac:dyDescent="0.25">
      <c r="B55" s="39"/>
      <c r="C55" s="40"/>
      <c r="D55" s="41"/>
      <c r="E55" s="40"/>
      <c r="F55" s="40"/>
    </row>
    <row r="56" spans="2:6" x14ac:dyDescent="0.25">
      <c r="B56" s="39"/>
      <c r="C56" s="40"/>
      <c r="D56" s="41"/>
      <c r="E56" s="40"/>
      <c r="F56" s="40"/>
    </row>
    <row r="57" spans="2:6" x14ac:dyDescent="0.25">
      <c r="B57" s="39"/>
      <c r="C57" s="40"/>
      <c r="D57" s="41"/>
      <c r="E57" s="40"/>
      <c r="F57" s="40"/>
    </row>
    <row r="58" spans="2:6" x14ac:dyDescent="0.25">
      <c r="B58" s="39"/>
      <c r="C58" s="40"/>
      <c r="D58" s="41"/>
      <c r="E58" s="40"/>
      <c r="F58" s="40"/>
    </row>
    <row r="59" spans="2:6" x14ac:dyDescent="0.25">
      <c r="B59" s="39"/>
      <c r="C59" s="40"/>
      <c r="D59" s="41"/>
      <c r="E59" s="40"/>
      <c r="F59" s="40"/>
    </row>
    <row r="60" spans="2:6" x14ac:dyDescent="0.25">
      <c r="B60" s="39"/>
      <c r="C60" s="40"/>
      <c r="D60" s="41"/>
      <c r="E60" s="40"/>
      <c r="F60" s="40"/>
    </row>
    <row r="61" spans="2:6" x14ac:dyDescent="0.25">
      <c r="B61" s="39"/>
      <c r="C61" s="40"/>
      <c r="D61" s="41"/>
      <c r="E61" s="40"/>
      <c r="F61" s="40"/>
    </row>
    <row r="62" spans="2:6" x14ac:dyDescent="0.25">
      <c r="B62" s="39"/>
      <c r="C62" s="40"/>
      <c r="D62" s="41"/>
      <c r="E62" s="40"/>
      <c r="F62" s="40"/>
    </row>
    <row r="63" spans="2:6" x14ac:dyDescent="0.25">
      <c r="B63" s="39"/>
      <c r="C63" s="40"/>
      <c r="D63" s="41"/>
      <c r="E63" s="40"/>
      <c r="F63" s="40"/>
    </row>
    <row r="64" spans="2:6" x14ac:dyDescent="0.25">
      <c r="B64" s="39"/>
      <c r="C64" s="40"/>
      <c r="D64" s="41"/>
      <c r="E64" s="40"/>
      <c r="F64" s="40"/>
    </row>
    <row r="65" spans="2:6" x14ac:dyDescent="0.25">
      <c r="B65" s="39"/>
      <c r="C65" s="40"/>
      <c r="D65" s="41"/>
      <c r="E65" s="40"/>
      <c r="F65" s="40"/>
    </row>
    <row r="66" spans="2:6" x14ac:dyDescent="0.25">
      <c r="B66" s="39"/>
      <c r="C66" s="40"/>
      <c r="D66" s="41"/>
      <c r="E66" s="40"/>
      <c r="F66" s="40"/>
    </row>
    <row r="67" spans="2:6" x14ac:dyDescent="0.25">
      <c r="B67" s="39"/>
      <c r="C67" s="40"/>
      <c r="D67" s="41"/>
      <c r="E67" s="40"/>
      <c r="F67" s="40"/>
    </row>
    <row r="68" spans="2:6" x14ac:dyDescent="0.25">
      <c r="B68" s="39"/>
      <c r="C68" s="40"/>
      <c r="D68" s="41"/>
      <c r="E68" s="40"/>
      <c r="F68" s="40"/>
    </row>
    <row r="69" spans="2:6" x14ac:dyDescent="0.25">
      <c r="B69" s="39"/>
      <c r="C69" s="40"/>
      <c r="D69" s="41"/>
      <c r="E69" s="40"/>
      <c r="F69" s="40"/>
    </row>
    <row r="70" spans="2:6" x14ac:dyDescent="0.25">
      <c r="B70" s="39"/>
      <c r="C70" s="40"/>
      <c r="D70" s="41"/>
      <c r="E70" s="40"/>
      <c r="F70" s="40"/>
    </row>
    <row r="71" spans="2:6" x14ac:dyDescent="0.25">
      <c r="B71" s="39"/>
      <c r="C71" s="40"/>
      <c r="D71" s="41"/>
      <c r="E71" s="40"/>
      <c r="F71" s="40"/>
    </row>
    <row r="72" spans="2:6" x14ac:dyDescent="0.25">
      <c r="B72" s="39"/>
      <c r="C72" s="40"/>
      <c r="D72" s="41"/>
      <c r="E72" s="40"/>
      <c r="F72" s="40"/>
    </row>
    <row r="73" spans="2:6" x14ac:dyDescent="0.25">
      <c r="B73" s="39"/>
      <c r="C73" s="40"/>
      <c r="D73" s="41"/>
      <c r="E73" s="40"/>
      <c r="F73" s="40"/>
    </row>
    <row r="74" spans="2:6" x14ac:dyDescent="0.25">
      <c r="B74" s="39"/>
      <c r="C74" s="40"/>
      <c r="D74" s="41"/>
      <c r="E74" s="40"/>
      <c r="F74" s="40"/>
    </row>
    <row r="75" spans="2:6" x14ac:dyDescent="0.25">
      <c r="B75" s="39"/>
      <c r="C75" s="40"/>
      <c r="D75" s="41"/>
      <c r="E75" s="40"/>
      <c r="F75" s="40"/>
    </row>
    <row r="76" spans="2:6" x14ac:dyDescent="0.25">
      <c r="B76" s="39"/>
      <c r="C76" s="40"/>
      <c r="D76" s="41"/>
      <c r="E76" s="40"/>
      <c r="F76" s="40"/>
    </row>
    <row r="77" spans="2:6" x14ac:dyDescent="0.25">
      <c r="B77" s="39"/>
      <c r="C77" s="40"/>
      <c r="D77" s="41"/>
      <c r="E77" s="40"/>
      <c r="F77" s="40"/>
    </row>
    <row r="78" spans="2:6" x14ac:dyDescent="0.25">
      <c r="B78" s="39"/>
      <c r="C78" s="40"/>
      <c r="D78" s="41"/>
      <c r="E78" s="40"/>
      <c r="F78" s="40"/>
    </row>
    <row r="79" spans="2:6" x14ac:dyDescent="0.25">
      <c r="B79" s="39"/>
      <c r="C79" s="40"/>
      <c r="D79" s="41"/>
      <c r="E79" s="40"/>
      <c r="F79" s="40"/>
    </row>
    <row r="80" spans="2:6" x14ac:dyDescent="0.25">
      <c r="B80" s="39"/>
      <c r="C80" s="40"/>
      <c r="D80" s="41"/>
      <c r="E80" s="40"/>
      <c r="F80" s="40"/>
    </row>
    <row r="81" spans="2:6" x14ac:dyDescent="0.25">
      <c r="B81" s="39"/>
      <c r="C81" s="40"/>
      <c r="D81" s="41"/>
      <c r="E81" s="40"/>
      <c r="F81" s="40"/>
    </row>
    <row r="82" spans="2:6" x14ac:dyDescent="0.25">
      <c r="B82" s="39"/>
      <c r="C82" s="40"/>
      <c r="D82" s="41"/>
      <c r="E82" s="40"/>
      <c r="F82" s="40"/>
    </row>
    <row r="83" spans="2:6" x14ac:dyDescent="0.25">
      <c r="B83" s="39"/>
      <c r="C83" s="40"/>
      <c r="D83" s="41"/>
      <c r="E83" s="40"/>
      <c r="F83" s="40"/>
    </row>
    <row r="84" spans="2:6" x14ac:dyDescent="0.25">
      <c r="B84" s="39"/>
      <c r="C84" s="40"/>
      <c r="D84" s="41"/>
      <c r="E84" s="40"/>
      <c r="F84" s="40"/>
    </row>
    <row r="85" spans="2:6" x14ac:dyDescent="0.25">
      <c r="B85" s="39"/>
      <c r="C85" s="40"/>
      <c r="D85" s="41"/>
      <c r="E85" s="40"/>
      <c r="F85" s="40"/>
    </row>
    <row r="86" spans="2:6" x14ac:dyDescent="0.25">
      <c r="B86" s="39"/>
      <c r="C86" s="40"/>
      <c r="D86" s="41"/>
      <c r="E86" s="40"/>
      <c r="F86" s="40"/>
    </row>
    <row r="87" spans="2:6" x14ac:dyDescent="0.25">
      <c r="B87" s="39"/>
      <c r="C87" s="40"/>
      <c r="D87" s="41"/>
      <c r="E87" s="40"/>
      <c r="F87" s="40"/>
    </row>
    <row r="88" spans="2:6" x14ac:dyDescent="0.25">
      <c r="B88" s="39"/>
      <c r="C88" s="40"/>
      <c r="D88" s="41"/>
      <c r="E88" s="40"/>
      <c r="F88" s="40"/>
    </row>
    <row r="89" spans="2:6" x14ac:dyDescent="0.25">
      <c r="B89" s="39"/>
      <c r="C89" s="40"/>
      <c r="D89" s="41"/>
      <c r="E89" s="40"/>
      <c r="F89" s="40"/>
    </row>
    <row r="90" spans="2:6" x14ac:dyDescent="0.25">
      <c r="B90" s="39"/>
      <c r="C90" s="40"/>
      <c r="D90" s="41"/>
      <c r="E90" s="40"/>
      <c r="F90" s="40"/>
    </row>
    <row r="91" spans="2:6" x14ac:dyDescent="0.25">
      <c r="B91" s="39"/>
      <c r="C91" s="40"/>
      <c r="D91" s="41"/>
      <c r="E91" s="40"/>
      <c r="F91" s="40"/>
    </row>
    <row r="92" spans="2:6" x14ac:dyDescent="0.25">
      <c r="B92" s="39"/>
      <c r="C92" s="40"/>
      <c r="D92" s="41"/>
      <c r="E92" s="40"/>
      <c r="F92" s="40"/>
    </row>
    <row r="93" spans="2:6" x14ac:dyDescent="0.25">
      <c r="B93" s="39"/>
      <c r="C93" s="40"/>
      <c r="D93" s="41"/>
      <c r="E93" s="40"/>
      <c r="F93" s="40"/>
    </row>
    <row r="94" spans="2:6" x14ac:dyDescent="0.25">
      <c r="B94" s="39"/>
      <c r="C94" s="40"/>
      <c r="D94" s="41"/>
      <c r="E94" s="40"/>
      <c r="F94" s="40"/>
    </row>
    <row r="95" spans="2:6" x14ac:dyDescent="0.25">
      <c r="B95" s="39"/>
      <c r="C95" s="40"/>
      <c r="D95" s="41"/>
      <c r="E95" s="40"/>
      <c r="F95" s="40"/>
    </row>
    <row r="96" spans="2:6" x14ac:dyDescent="0.25">
      <c r="B96" s="39"/>
      <c r="C96" s="40"/>
      <c r="D96" s="41"/>
      <c r="E96" s="40"/>
      <c r="F96" s="40"/>
    </row>
    <row r="97" spans="2:6" x14ac:dyDescent="0.25">
      <c r="B97" s="39"/>
      <c r="C97" s="40"/>
      <c r="D97" s="41"/>
      <c r="E97" s="40"/>
      <c r="F97" s="40"/>
    </row>
    <row r="98" spans="2:6" x14ac:dyDescent="0.25">
      <c r="B98" s="39"/>
      <c r="C98" s="40"/>
      <c r="D98" s="41"/>
      <c r="E98" s="40"/>
      <c r="F98" s="40"/>
    </row>
    <row r="99" spans="2:6" x14ac:dyDescent="0.25">
      <c r="B99" s="39"/>
      <c r="C99" s="40"/>
      <c r="D99" s="41"/>
      <c r="E99" s="40"/>
      <c r="F99" s="40"/>
    </row>
    <row r="100" spans="2:6" x14ac:dyDescent="0.25">
      <c r="B100" s="39"/>
      <c r="C100" s="40"/>
      <c r="D100" s="41"/>
      <c r="E100" s="40"/>
      <c r="F100" s="40"/>
    </row>
    <row r="101" spans="2:6" x14ac:dyDescent="0.25">
      <c r="B101" s="39"/>
      <c r="C101" s="40"/>
      <c r="D101" s="41"/>
      <c r="E101" s="40"/>
      <c r="F101" s="40"/>
    </row>
    <row r="102" spans="2:6" x14ac:dyDescent="0.25">
      <c r="B102" s="39"/>
      <c r="C102" s="40"/>
      <c r="D102" s="41"/>
      <c r="E102" s="40"/>
      <c r="F102" s="40"/>
    </row>
    <row r="103" spans="2:6" x14ac:dyDescent="0.25">
      <c r="B103" s="39"/>
      <c r="C103" s="40"/>
      <c r="D103" s="41"/>
      <c r="E103" s="40"/>
      <c r="F103" s="40"/>
    </row>
    <row r="104" spans="2:6" x14ac:dyDescent="0.25">
      <c r="B104" s="39"/>
      <c r="C104" s="40"/>
      <c r="D104" s="41"/>
      <c r="E104" s="40"/>
      <c r="F104" s="40"/>
    </row>
    <row r="105" spans="2:6" x14ac:dyDescent="0.25">
      <c r="B105" s="39"/>
      <c r="C105" s="40"/>
      <c r="D105" s="41"/>
      <c r="E105" s="40"/>
      <c r="F105" s="40"/>
    </row>
    <row r="106" spans="2:6" x14ac:dyDescent="0.25">
      <c r="B106" s="39"/>
      <c r="C106" s="40"/>
      <c r="D106" s="41"/>
      <c r="E106" s="40"/>
      <c r="F106" s="40"/>
    </row>
    <row r="107" spans="2:6" x14ac:dyDescent="0.25">
      <c r="B107" s="39"/>
      <c r="C107" s="40"/>
      <c r="D107" s="41"/>
      <c r="E107" s="40"/>
      <c r="F107" s="40"/>
    </row>
    <row r="108" spans="2:6" x14ac:dyDescent="0.25">
      <c r="B108" s="39"/>
      <c r="C108" s="40"/>
      <c r="D108" s="41"/>
      <c r="E108" s="40"/>
      <c r="F108" s="40"/>
    </row>
    <row r="109" spans="2:6" x14ac:dyDescent="0.25">
      <c r="B109" s="39"/>
      <c r="C109" s="40"/>
      <c r="D109" s="41"/>
      <c r="E109" s="40"/>
      <c r="F109" s="40"/>
    </row>
    <row r="110" spans="2:6" x14ac:dyDescent="0.25">
      <c r="B110" s="39"/>
      <c r="C110" s="40"/>
      <c r="D110" s="41"/>
      <c r="E110" s="40"/>
      <c r="F110" s="40"/>
    </row>
    <row r="111" spans="2:6" x14ac:dyDescent="0.25">
      <c r="B111" s="39"/>
      <c r="C111" s="40"/>
      <c r="D111" s="41"/>
      <c r="E111" s="40"/>
      <c r="F111" s="40"/>
    </row>
    <row r="112" spans="2:6" x14ac:dyDescent="0.25">
      <c r="B112" s="39"/>
      <c r="C112" s="40"/>
      <c r="D112" s="41"/>
      <c r="E112" s="40"/>
      <c r="F112" s="40"/>
    </row>
    <row r="113" spans="2:6" x14ac:dyDescent="0.25">
      <c r="B113" s="39"/>
      <c r="C113" s="40"/>
      <c r="D113" s="41"/>
      <c r="E113" s="40"/>
      <c r="F113" s="40"/>
    </row>
    <row r="114" spans="2:6" x14ac:dyDescent="0.25">
      <c r="B114" s="39"/>
      <c r="C114" s="40"/>
      <c r="D114" s="41"/>
      <c r="E114" s="40"/>
      <c r="F114" s="40"/>
    </row>
    <row r="115" spans="2:6" x14ac:dyDescent="0.25">
      <c r="B115" s="39"/>
      <c r="C115" s="40"/>
      <c r="D115" s="41"/>
      <c r="E115" s="40"/>
      <c r="F115" s="40"/>
    </row>
    <row r="116" spans="2:6" x14ac:dyDescent="0.25">
      <c r="B116" s="39"/>
      <c r="C116" s="40"/>
      <c r="D116" s="41"/>
      <c r="E116" s="40"/>
      <c r="F116" s="40"/>
    </row>
    <row r="117" spans="2:6" x14ac:dyDescent="0.25">
      <c r="B117" s="39"/>
      <c r="C117" s="40"/>
      <c r="D117" s="41"/>
      <c r="E117" s="40"/>
      <c r="F117" s="40"/>
    </row>
    <row r="118" spans="2:6" x14ac:dyDescent="0.25">
      <c r="B118" s="39"/>
      <c r="C118" s="40"/>
      <c r="D118" s="41"/>
      <c r="E118" s="40"/>
      <c r="F118" s="40"/>
    </row>
    <row r="119" spans="2:6" x14ac:dyDescent="0.25">
      <c r="B119" s="39"/>
      <c r="C119" s="40"/>
      <c r="D119" s="41"/>
      <c r="E119" s="40"/>
      <c r="F119" s="40"/>
    </row>
    <row r="120" spans="2:6" x14ac:dyDescent="0.25">
      <c r="B120" s="39"/>
      <c r="C120" s="40"/>
      <c r="D120" s="41"/>
      <c r="E120" s="40"/>
      <c r="F120" s="40"/>
    </row>
    <row r="121" spans="2:6" x14ac:dyDescent="0.25">
      <c r="B121" s="39"/>
      <c r="C121" s="40"/>
      <c r="D121" s="41"/>
      <c r="E121" s="40"/>
      <c r="F121" s="40"/>
    </row>
    <row r="122" spans="2:6" x14ac:dyDescent="0.25">
      <c r="B122" s="39"/>
      <c r="C122" s="40"/>
      <c r="D122" s="41"/>
      <c r="E122" s="40"/>
      <c r="F122" s="40"/>
    </row>
    <row r="123" spans="2:6" x14ac:dyDescent="0.25">
      <c r="B123" s="39"/>
      <c r="C123" s="40"/>
      <c r="D123" s="41"/>
      <c r="E123" s="40"/>
      <c r="F123" s="40"/>
    </row>
    <row r="124" spans="2:6" x14ac:dyDescent="0.25">
      <c r="B124" s="39"/>
      <c r="C124" s="40"/>
      <c r="D124" s="41"/>
      <c r="E124" s="40"/>
      <c r="F124" s="40"/>
    </row>
    <row r="125" spans="2:6" x14ac:dyDescent="0.25">
      <c r="B125" s="39"/>
      <c r="C125" s="40"/>
      <c r="D125" s="41"/>
      <c r="E125" s="40"/>
      <c r="F125" s="40"/>
    </row>
    <row r="126" spans="2:6" x14ac:dyDescent="0.25">
      <c r="B126" s="39"/>
      <c r="C126" s="40"/>
      <c r="D126" s="41"/>
      <c r="E126" s="40"/>
      <c r="F126" s="40"/>
    </row>
    <row r="127" spans="2:6" x14ac:dyDescent="0.25">
      <c r="B127" s="39"/>
      <c r="C127" s="40"/>
      <c r="D127" s="41"/>
      <c r="E127" s="40"/>
      <c r="F127" s="40"/>
    </row>
    <row r="128" spans="2:6" x14ac:dyDescent="0.25">
      <c r="B128" s="39"/>
      <c r="C128" s="40"/>
      <c r="D128" s="41"/>
      <c r="E128" s="40"/>
      <c r="F128" s="40"/>
    </row>
    <row r="129" spans="2:6" x14ac:dyDescent="0.25">
      <c r="B129" s="39"/>
      <c r="C129" s="40"/>
      <c r="D129" s="41"/>
      <c r="E129" s="40"/>
      <c r="F129" s="40"/>
    </row>
    <row r="130" spans="2:6" x14ac:dyDescent="0.25">
      <c r="B130" s="39"/>
      <c r="C130" s="40"/>
      <c r="D130" s="41"/>
      <c r="E130" s="40"/>
      <c r="F130" s="40"/>
    </row>
    <row r="131" spans="2:6" x14ac:dyDescent="0.25">
      <c r="B131" s="39"/>
      <c r="C131" s="40"/>
      <c r="D131" s="41"/>
      <c r="E131" s="40"/>
      <c r="F131" s="40"/>
    </row>
    <row r="132" spans="2:6" x14ac:dyDescent="0.25">
      <c r="B132" s="39"/>
      <c r="C132" s="40"/>
      <c r="D132" s="41"/>
      <c r="E132" s="40"/>
      <c r="F132" s="40"/>
    </row>
    <row r="133" spans="2:6" x14ac:dyDescent="0.25">
      <c r="B133" s="39"/>
      <c r="C133" s="40"/>
      <c r="D133" s="41"/>
      <c r="E133" s="40"/>
      <c r="F133" s="40"/>
    </row>
    <row r="134" spans="2:6" x14ac:dyDescent="0.25">
      <c r="B134" s="39"/>
      <c r="C134" s="40"/>
      <c r="D134" s="41"/>
      <c r="E134" s="40"/>
      <c r="F134" s="40"/>
    </row>
    <row r="135" spans="2:6" x14ac:dyDescent="0.25">
      <c r="B135" s="39"/>
      <c r="C135" s="40"/>
      <c r="D135" s="41"/>
      <c r="E135" s="40"/>
      <c r="F135" s="40"/>
    </row>
    <row r="136" spans="2:6" x14ac:dyDescent="0.25">
      <c r="B136" s="39"/>
      <c r="C136" s="40"/>
      <c r="D136" s="41"/>
      <c r="E136" s="40"/>
      <c r="F136" s="40"/>
    </row>
    <row r="137" spans="2:6" x14ac:dyDescent="0.25">
      <c r="B137" s="39"/>
      <c r="C137" s="40"/>
      <c r="D137" s="41"/>
      <c r="E137" s="40"/>
      <c r="F137" s="40"/>
    </row>
    <row r="138" spans="2:6" x14ac:dyDescent="0.25">
      <c r="B138" s="39"/>
      <c r="C138" s="40"/>
      <c r="D138" s="41"/>
      <c r="E138" s="40"/>
      <c r="F138" s="40"/>
    </row>
    <row r="139" spans="2:6" x14ac:dyDescent="0.25">
      <c r="B139" s="39"/>
      <c r="C139" s="40"/>
      <c r="D139" s="41"/>
      <c r="E139" s="40"/>
      <c r="F139" s="40"/>
    </row>
    <row r="140" spans="2:6" x14ac:dyDescent="0.25">
      <c r="B140" s="39"/>
      <c r="C140" s="40"/>
      <c r="D140" s="41"/>
      <c r="E140" s="40"/>
      <c r="F140" s="40"/>
    </row>
    <row r="141" spans="2:6" x14ac:dyDescent="0.25">
      <c r="B141" s="39"/>
      <c r="C141" s="40"/>
      <c r="D141" s="41"/>
      <c r="E141" s="40"/>
      <c r="F141" s="40"/>
    </row>
    <row r="142" spans="2:6" x14ac:dyDescent="0.25">
      <c r="B142" s="39"/>
      <c r="C142" s="40"/>
      <c r="D142" s="41"/>
      <c r="E142" s="40"/>
      <c r="F142" s="40"/>
    </row>
    <row r="143" spans="2:6" x14ac:dyDescent="0.25">
      <c r="B143" s="39"/>
      <c r="C143" s="40"/>
      <c r="D143" s="41"/>
      <c r="E143" s="40"/>
      <c r="F143" s="40"/>
    </row>
    <row r="144" spans="2:6" x14ac:dyDescent="0.25">
      <c r="B144" s="39"/>
      <c r="C144" s="40"/>
      <c r="D144" s="41"/>
      <c r="E144" s="40"/>
      <c r="F144" s="40"/>
    </row>
    <row r="145" spans="2:6" x14ac:dyDescent="0.25">
      <c r="B145" s="39"/>
      <c r="C145" s="40"/>
      <c r="D145" s="41"/>
      <c r="E145" s="40"/>
      <c r="F145" s="40"/>
    </row>
    <row r="146" spans="2:6" x14ac:dyDescent="0.25">
      <c r="B146" s="39"/>
      <c r="C146" s="40"/>
      <c r="D146" s="41"/>
      <c r="E146" s="40"/>
      <c r="F146" s="40"/>
    </row>
    <row r="147" spans="2:6" x14ac:dyDescent="0.25">
      <c r="B147" s="39"/>
      <c r="C147" s="40"/>
      <c r="D147" s="41"/>
      <c r="E147" s="40"/>
      <c r="F147" s="40"/>
    </row>
    <row r="148" spans="2:6" x14ac:dyDescent="0.25">
      <c r="B148" s="39"/>
      <c r="C148" s="40"/>
      <c r="D148" s="41"/>
      <c r="E148" s="40"/>
      <c r="F148" s="40"/>
    </row>
    <row r="149" spans="2:6" x14ac:dyDescent="0.25">
      <c r="B149" s="39"/>
      <c r="C149" s="40"/>
      <c r="D149" s="41"/>
      <c r="E149" s="40"/>
      <c r="F149" s="40"/>
    </row>
    <row r="150" spans="2:6" x14ac:dyDescent="0.25">
      <c r="B150" s="39"/>
      <c r="C150" s="40"/>
      <c r="D150" s="41"/>
      <c r="E150" s="40"/>
      <c r="F150" s="40"/>
    </row>
    <row r="151" spans="2:6" x14ac:dyDescent="0.25">
      <c r="B151" s="39"/>
      <c r="C151" s="40"/>
      <c r="D151" s="41"/>
      <c r="E151" s="40"/>
      <c r="F151" s="40"/>
    </row>
    <row r="152" spans="2:6" x14ac:dyDescent="0.25">
      <c r="B152" s="39"/>
      <c r="C152" s="40"/>
      <c r="D152" s="41"/>
      <c r="E152" s="40"/>
      <c r="F152" s="40"/>
    </row>
    <row r="153" spans="2:6" x14ac:dyDescent="0.25">
      <c r="B153" s="39"/>
      <c r="C153" s="40"/>
      <c r="D153" s="41"/>
      <c r="E153" s="40"/>
      <c r="F153" s="40"/>
    </row>
    <row r="154" spans="2:6" x14ac:dyDescent="0.25">
      <c r="B154" s="39"/>
      <c r="C154" s="40"/>
      <c r="D154" s="41"/>
      <c r="E154" s="40"/>
      <c r="F154" s="40"/>
    </row>
    <row r="155" spans="2:6" x14ac:dyDescent="0.25">
      <c r="B155" s="39"/>
      <c r="C155" s="40"/>
      <c r="D155" s="41"/>
      <c r="E155" s="40"/>
      <c r="F155" s="40"/>
    </row>
    <row r="156" spans="2:6" x14ac:dyDescent="0.25">
      <c r="B156" s="39"/>
      <c r="C156" s="40"/>
      <c r="D156" s="41"/>
      <c r="E156" s="40"/>
      <c r="F156" s="40"/>
    </row>
    <row r="157" spans="2:6" x14ac:dyDescent="0.25">
      <c r="B157" s="39"/>
      <c r="C157" s="40"/>
      <c r="D157" s="41"/>
      <c r="E157" s="40"/>
      <c r="F157" s="40"/>
    </row>
    <row r="158" spans="2:6" x14ac:dyDescent="0.25">
      <c r="B158" s="39"/>
      <c r="C158" s="40"/>
      <c r="D158" s="41"/>
      <c r="E158" s="40"/>
      <c r="F158" s="40"/>
    </row>
    <row r="159" spans="2:6" x14ac:dyDescent="0.25">
      <c r="B159" s="39"/>
      <c r="C159" s="40"/>
      <c r="D159" s="41"/>
      <c r="E159" s="40"/>
      <c r="F159" s="40"/>
    </row>
    <row r="160" spans="2:6" x14ac:dyDescent="0.25">
      <c r="B160" s="39"/>
      <c r="C160" s="40"/>
      <c r="D160" s="41"/>
      <c r="E160" s="40"/>
      <c r="F160" s="40"/>
    </row>
    <row r="161" spans="2:6" x14ac:dyDescent="0.25">
      <c r="B161" s="39"/>
      <c r="C161" s="40"/>
      <c r="D161" s="41"/>
      <c r="E161" s="40"/>
      <c r="F161" s="40"/>
    </row>
    <row r="162" spans="2:6" x14ac:dyDescent="0.25">
      <c r="B162" s="39"/>
      <c r="C162" s="40"/>
      <c r="D162" s="41"/>
      <c r="E162" s="40"/>
      <c r="F162" s="40"/>
    </row>
    <row r="163" spans="2:6" x14ac:dyDescent="0.25">
      <c r="B163" s="39"/>
      <c r="C163" s="40"/>
      <c r="D163" s="41"/>
      <c r="E163" s="40"/>
      <c r="F163" s="40"/>
    </row>
    <row r="164" spans="2:6" x14ac:dyDescent="0.25">
      <c r="B164" s="39"/>
      <c r="C164" s="40"/>
      <c r="D164" s="41"/>
      <c r="E164" s="40"/>
      <c r="F164" s="40"/>
    </row>
    <row r="165" spans="2:6" x14ac:dyDescent="0.25">
      <c r="B165" s="39"/>
      <c r="C165" s="40"/>
      <c r="D165" s="41"/>
      <c r="E165" s="40"/>
      <c r="F165" s="40"/>
    </row>
    <row r="166" spans="2:6" x14ac:dyDescent="0.25">
      <c r="B166" s="39"/>
      <c r="C166" s="40"/>
      <c r="D166" s="41"/>
      <c r="E166" s="40"/>
      <c r="F166" s="40"/>
    </row>
    <row r="167" spans="2:6" x14ac:dyDescent="0.25">
      <c r="B167" s="39"/>
      <c r="C167" s="40"/>
      <c r="D167" s="41"/>
      <c r="E167" s="40"/>
      <c r="F167" s="40"/>
    </row>
    <row r="168" spans="2:6" x14ac:dyDescent="0.25">
      <c r="B168" s="39"/>
      <c r="C168" s="40"/>
      <c r="D168" s="41"/>
      <c r="E168" s="40"/>
      <c r="F168" s="40"/>
    </row>
    <row r="169" spans="2:6" x14ac:dyDescent="0.25">
      <c r="B169" s="39"/>
      <c r="C169" s="40"/>
      <c r="D169" s="41"/>
      <c r="E169" s="40"/>
      <c r="F169" s="40"/>
    </row>
    <row r="170" spans="2:6" x14ac:dyDescent="0.25">
      <c r="B170" s="39"/>
      <c r="C170" s="40"/>
      <c r="D170" s="41"/>
      <c r="E170" s="40"/>
      <c r="F170" s="40"/>
    </row>
    <row r="171" spans="2:6" x14ac:dyDescent="0.25">
      <c r="B171" s="39"/>
      <c r="C171" s="40"/>
      <c r="D171" s="41"/>
      <c r="E171" s="40"/>
      <c r="F171" s="40"/>
    </row>
    <row r="172" spans="2:6" x14ac:dyDescent="0.25">
      <c r="B172" s="39"/>
      <c r="C172" s="40"/>
      <c r="D172" s="41"/>
      <c r="E172" s="40"/>
      <c r="F172" s="40"/>
    </row>
    <row r="173" spans="2:6" x14ac:dyDescent="0.25">
      <c r="B173" s="39"/>
      <c r="C173" s="40"/>
      <c r="D173" s="41"/>
      <c r="E173" s="40"/>
      <c r="F173" s="40"/>
    </row>
    <row r="174" spans="2:6" x14ac:dyDescent="0.25">
      <c r="B174" s="39"/>
      <c r="C174" s="40"/>
      <c r="D174" s="41"/>
      <c r="E174" s="40"/>
      <c r="F174" s="40"/>
    </row>
    <row r="175" spans="2:6" x14ac:dyDescent="0.25">
      <c r="B175" s="39"/>
      <c r="C175" s="40"/>
      <c r="D175" s="41"/>
      <c r="E175" s="40"/>
      <c r="F175" s="40"/>
    </row>
    <row r="176" spans="2:6" x14ac:dyDescent="0.25">
      <c r="B176" s="39"/>
      <c r="C176" s="40"/>
      <c r="D176" s="41"/>
      <c r="E176" s="40"/>
      <c r="F176" s="40"/>
    </row>
    <row r="177" spans="2:6" x14ac:dyDescent="0.25">
      <c r="B177" s="39"/>
      <c r="C177" s="40"/>
      <c r="D177" s="41"/>
      <c r="E177" s="40"/>
      <c r="F177" s="40"/>
    </row>
    <row r="178" spans="2:6" x14ac:dyDescent="0.25">
      <c r="B178" s="39"/>
      <c r="C178" s="40"/>
      <c r="D178" s="41"/>
      <c r="E178" s="40"/>
      <c r="F178" s="40"/>
    </row>
    <row r="179" spans="2:6" x14ac:dyDescent="0.25">
      <c r="B179" s="39"/>
      <c r="C179" s="40"/>
      <c r="D179" s="41"/>
      <c r="E179" s="40"/>
      <c r="F179" s="40"/>
    </row>
    <row r="180" spans="2:6" x14ac:dyDescent="0.25">
      <c r="B180" s="39"/>
      <c r="C180" s="40"/>
      <c r="D180" s="41"/>
      <c r="E180" s="40"/>
      <c r="F180" s="40"/>
    </row>
    <row r="181" spans="2:6" x14ac:dyDescent="0.25">
      <c r="B181" s="39"/>
      <c r="C181" s="40"/>
      <c r="D181" s="41"/>
      <c r="E181" s="40"/>
      <c r="F181" s="40"/>
    </row>
    <row r="182" spans="2:6" x14ac:dyDescent="0.25">
      <c r="B182" s="39"/>
      <c r="C182" s="40"/>
      <c r="D182" s="41"/>
      <c r="E182" s="40"/>
      <c r="F182" s="40"/>
    </row>
    <row r="183" spans="2:6" x14ac:dyDescent="0.25">
      <c r="B183" s="39"/>
      <c r="C183" s="40"/>
      <c r="D183" s="41"/>
      <c r="E183" s="40"/>
      <c r="F183" s="40"/>
    </row>
    <row r="184" spans="2:6" x14ac:dyDescent="0.25">
      <c r="B184" s="39"/>
      <c r="C184" s="40"/>
      <c r="D184" s="41"/>
      <c r="E184" s="40"/>
      <c r="F184" s="40"/>
    </row>
    <row r="185" spans="2:6" x14ac:dyDescent="0.25">
      <c r="B185" s="39"/>
      <c r="C185" s="40"/>
      <c r="D185" s="41"/>
      <c r="E185" s="40"/>
      <c r="F185" s="40"/>
    </row>
    <row r="186" spans="2:6" x14ac:dyDescent="0.25">
      <c r="B186" s="39"/>
      <c r="C186" s="40"/>
      <c r="D186" s="41"/>
      <c r="E186" s="40"/>
      <c r="F186" s="40"/>
    </row>
    <row r="187" spans="2:6" x14ac:dyDescent="0.25">
      <c r="B187" s="39"/>
      <c r="C187" s="40"/>
      <c r="D187" s="41"/>
      <c r="E187" s="40"/>
      <c r="F187" s="40"/>
    </row>
    <row r="188" spans="2:6" x14ac:dyDescent="0.25">
      <c r="B188" s="39"/>
      <c r="C188" s="40"/>
      <c r="D188" s="41"/>
      <c r="E188" s="40"/>
      <c r="F188" s="40"/>
    </row>
    <row r="189" spans="2:6" x14ac:dyDescent="0.25">
      <c r="B189" s="39"/>
      <c r="C189" s="40"/>
      <c r="D189" s="41"/>
      <c r="E189" s="40"/>
      <c r="F189" s="40"/>
    </row>
    <row r="190" spans="2:6" x14ac:dyDescent="0.25">
      <c r="B190" s="39"/>
      <c r="C190" s="40"/>
      <c r="D190" s="41"/>
      <c r="E190" s="40"/>
      <c r="F190" s="40"/>
    </row>
    <row r="191" spans="2:6" x14ac:dyDescent="0.25">
      <c r="B191" s="39"/>
      <c r="C191" s="40"/>
      <c r="D191" s="41"/>
      <c r="E191" s="40"/>
      <c r="F191" s="40"/>
    </row>
    <row r="192" spans="2:6" x14ac:dyDescent="0.25">
      <c r="B192" s="39"/>
      <c r="C192" s="40"/>
      <c r="D192" s="41"/>
      <c r="E192" s="40"/>
      <c r="F192" s="40"/>
    </row>
    <row r="193" spans="2:6" x14ac:dyDescent="0.25">
      <c r="B193" s="39"/>
      <c r="C193" s="40"/>
      <c r="D193" s="41"/>
      <c r="E193" s="40"/>
      <c r="F193" s="40"/>
    </row>
    <row r="194" spans="2:6" x14ac:dyDescent="0.25">
      <c r="B194" s="39"/>
      <c r="C194" s="40"/>
      <c r="D194" s="41"/>
      <c r="E194" s="40"/>
      <c r="F194" s="40"/>
    </row>
    <row r="195" spans="2:6" x14ac:dyDescent="0.25">
      <c r="B195" s="39"/>
      <c r="C195" s="40"/>
      <c r="D195" s="41"/>
      <c r="E195" s="40"/>
      <c r="F195" s="40"/>
    </row>
    <row r="196" spans="2:6" x14ac:dyDescent="0.25">
      <c r="B196" s="39"/>
      <c r="C196" s="40"/>
      <c r="D196" s="41"/>
      <c r="E196" s="40"/>
      <c r="F196" s="40"/>
    </row>
    <row r="197" spans="2:6" x14ac:dyDescent="0.25">
      <c r="B197" s="39"/>
      <c r="C197" s="40"/>
      <c r="D197" s="41"/>
      <c r="E197" s="40"/>
      <c r="F197" s="40"/>
    </row>
    <row r="198" spans="2:6" x14ac:dyDescent="0.25">
      <c r="B198" s="39"/>
      <c r="C198" s="40"/>
      <c r="D198" s="41"/>
      <c r="E198" s="40"/>
      <c r="F198" s="40"/>
    </row>
    <row r="199" spans="2:6" x14ac:dyDescent="0.25">
      <c r="B199" s="39"/>
      <c r="C199" s="40"/>
      <c r="D199" s="41"/>
      <c r="E199" s="40"/>
      <c r="F199" s="40"/>
    </row>
    <row r="200" spans="2:6" x14ac:dyDescent="0.25">
      <c r="B200" s="39"/>
      <c r="C200" s="40"/>
      <c r="D200" s="41"/>
      <c r="E200" s="40"/>
      <c r="F200" s="40"/>
    </row>
    <row r="201" spans="2:6" x14ac:dyDescent="0.25">
      <c r="B201" s="39"/>
      <c r="C201" s="40"/>
      <c r="D201" s="41"/>
      <c r="E201" s="40"/>
      <c r="F201" s="40"/>
    </row>
    <row r="202" spans="2:6" x14ac:dyDescent="0.25">
      <c r="B202" s="39"/>
      <c r="C202" s="40"/>
      <c r="D202" s="41"/>
      <c r="E202" s="40"/>
      <c r="F202" s="40"/>
    </row>
    <row r="203" spans="2:6" x14ac:dyDescent="0.25">
      <c r="B203" s="39"/>
      <c r="C203" s="40"/>
      <c r="D203" s="41"/>
      <c r="E203" s="40"/>
      <c r="F203" s="40"/>
    </row>
    <row r="204" spans="2:6" x14ac:dyDescent="0.25">
      <c r="B204" s="39"/>
      <c r="C204" s="40"/>
      <c r="D204" s="41"/>
      <c r="E204" s="40"/>
      <c r="F204" s="40"/>
    </row>
    <row r="205" spans="2:6" x14ac:dyDescent="0.25">
      <c r="B205" s="39"/>
      <c r="C205" s="40"/>
      <c r="D205" s="41"/>
      <c r="E205" s="40"/>
      <c r="F205" s="40"/>
    </row>
    <row r="206" spans="2:6" x14ac:dyDescent="0.25">
      <c r="B206" s="39"/>
      <c r="C206" s="40"/>
      <c r="D206" s="41"/>
      <c r="E206" s="40"/>
      <c r="F206" s="40"/>
    </row>
    <row r="207" spans="2:6" x14ac:dyDescent="0.25">
      <c r="B207" s="39"/>
      <c r="C207" s="40"/>
      <c r="D207" s="41"/>
      <c r="E207" s="40"/>
      <c r="F207" s="40"/>
    </row>
    <row r="208" spans="2:6" x14ac:dyDescent="0.25">
      <c r="B208" s="39"/>
      <c r="C208" s="40"/>
      <c r="D208" s="41"/>
      <c r="E208" s="40"/>
      <c r="F208" s="40"/>
    </row>
    <row r="209" spans="2:6" x14ac:dyDescent="0.25">
      <c r="B209" s="39"/>
      <c r="C209" s="40"/>
      <c r="D209" s="41"/>
      <c r="E209" s="40"/>
      <c r="F209" s="40"/>
    </row>
    <row r="210" spans="2:6" x14ac:dyDescent="0.25">
      <c r="B210" s="39"/>
      <c r="C210" s="40"/>
      <c r="D210" s="41"/>
      <c r="E210" s="40"/>
      <c r="F210" s="40"/>
    </row>
    <row r="211" spans="2:6" x14ac:dyDescent="0.25">
      <c r="B211" s="39"/>
      <c r="C211" s="40"/>
      <c r="D211" s="41"/>
      <c r="E211" s="40"/>
      <c r="F211" s="40"/>
    </row>
    <row r="212" spans="2:6" x14ac:dyDescent="0.25">
      <c r="B212" s="39"/>
      <c r="C212" s="40"/>
      <c r="D212" s="41"/>
      <c r="E212" s="40"/>
      <c r="F212" s="40"/>
    </row>
    <row r="213" spans="2:6" x14ac:dyDescent="0.25">
      <c r="B213" s="39"/>
      <c r="C213" s="40"/>
      <c r="D213" s="41"/>
      <c r="E213" s="40"/>
      <c r="F213" s="40"/>
    </row>
    <row r="214" spans="2:6" x14ac:dyDescent="0.25">
      <c r="B214" s="39"/>
      <c r="C214" s="40"/>
      <c r="D214" s="41"/>
      <c r="E214" s="40"/>
      <c r="F214" s="40"/>
    </row>
    <row r="215" spans="2:6" x14ac:dyDescent="0.25">
      <c r="B215" s="39"/>
      <c r="C215" s="40"/>
      <c r="D215" s="41"/>
      <c r="E215" s="40"/>
      <c r="F215" s="40"/>
    </row>
    <row r="216" spans="2:6" x14ac:dyDescent="0.25">
      <c r="B216" s="39"/>
      <c r="C216" s="40"/>
      <c r="D216" s="41"/>
      <c r="E216" s="40"/>
      <c r="F216" s="40"/>
    </row>
    <row r="217" spans="2:6" x14ac:dyDescent="0.25">
      <c r="B217" s="39"/>
      <c r="C217" s="40"/>
      <c r="D217" s="41"/>
      <c r="E217" s="40"/>
      <c r="F217" s="40"/>
    </row>
    <row r="218" spans="2:6" x14ac:dyDescent="0.25">
      <c r="B218" s="39"/>
      <c r="C218" s="40"/>
      <c r="D218" s="41"/>
      <c r="E218" s="40"/>
      <c r="F218" s="40"/>
    </row>
    <row r="219" spans="2:6" x14ac:dyDescent="0.25">
      <c r="B219" s="39"/>
      <c r="C219" s="40"/>
      <c r="D219" s="41"/>
      <c r="E219" s="40"/>
      <c r="F219" s="40"/>
    </row>
    <row r="220" spans="2:6" x14ac:dyDescent="0.25">
      <c r="B220" s="39"/>
      <c r="C220" s="40"/>
      <c r="D220" s="41"/>
      <c r="E220" s="40"/>
      <c r="F220" s="40"/>
    </row>
    <row r="221" spans="2:6" x14ac:dyDescent="0.25">
      <c r="B221" s="39"/>
      <c r="C221" s="40"/>
      <c r="D221" s="41"/>
      <c r="E221" s="40"/>
      <c r="F221" s="40"/>
    </row>
    <row r="222" spans="2:6" x14ac:dyDescent="0.25">
      <c r="B222" s="39"/>
      <c r="C222" s="40"/>
      <c r="D222" s="41"/>
      <c r="E222" s="40"/>
      <c r="F222" s="40"/>
    </row>
    <row r="223" spans="2:6" x14ac:dyDescent="0.25">
      <c r="B223" s="39"/>
      <c r="C223" s="40"/>
      <c r="D223" s="41"/>
      <c r="E223" s="40"/>
      <c r="F223" s="40"/>
    </row>
    <row r="224" spans="2:6" x14ac:dyDescent="0.25">
      <c r="B224" s="39"/>
      <c r="C224" s="40"/>
      <c r="D224" s="41"/>
      <c r="E224" s="40"/>
      <c r="F224" s="40"/>
    </row>
    <row r="225" spans="2:6" x14ac:dyDescent="0.25">
      <c r="B225" s="39"/>
      <c r="C225" s="40"/>
      <c r="D225" s="41"/>
      <c r="E225" s="40"/>
      <c r="F225" s="40"/>
    </row>
    <row r="226" spans="2:6" x14ac:dyDescent="0.25">
      <c r="B226" s="39"/>
      <c r="C226" s="40"/>
      <c r="D226" s="41"/>
      <c r="E226" s="40"/>
      <c r="F226" s="40"/>
    </row>
    <row r="227" spans="2:6" x14ac:dyDescent="0.25">
      <c r="B227" s="39"/>
      <c r="C227" s="40"/>
      <c r="D227" s="41"/>
      <c r="E227" s="40"/>
      <c r="F227" s="40"/>
    </row>
    <row r="228" spans="2:6" x14ac:dyDescent="0.25">
      <c r="B228" s="39"/>
      <c r="C228" s="40"/>
      <c r="D228" s="41"/>
      <c r="E228" s="40"/>
      <c r="F228" s="40"/>
    </row>
    <row r="229" spans="2:6" x14ac:dyDescent="0.25">
      <c r="B229" s="39"/>
      <c r="C229" s="40"/>
      <c r="D229" s="41"/>
      <c r="E229" s="40"/>
      <c r="F229" s="40"/>
    </row>
    <row r="230" spans="2:6" x14ac:dyDescent="0.25">
      <c r="B230" s="39"/>
      <c r="C230" s="40"/>
      <c r="D230" s="41"/>
      <c r="E230" s="40"/>
      <c r="F230" s="40"/>
    </row>
    <row r="231" spans="2:6" x14ac:dyDescent="0.25">
      <c r="B231" s="39"/>
      <c r="C231" s="40"/>
      <c r="D231" s="41"/>
      <c r="E231" s="40"/>
      <c r="F231" s="40"/>
    </row>
    <row r="232" spans="2:6" x14ac:dyDescent="0.25">
      <c r="B232" s="39"/>
      <c r="C232" s="40"/>
      <c r="D232" s="41"/>
      <c r="E232" s="40"/>
      <c r="F232" s="40"/>
    </row>
    <row r="233" spans="2:6" x14ac:dyDescent="0.25">
      <c r="B233" s="39"/>
      <c r="C233" s="40"/>
      <c r="D233" s="41"/>
      <c r="E233" s="40"/>
      <c r="F233" s="40"/>
    </row>
    <row r="234" spans="2:6" x14ac:dyDescent="0.25">
      <c r="B234" s="39"/>
      <c r="C234" s="40"/>
      <c r="D234" s="41"/>
      <c r="E234" s="40"/>
      <c r="F234" s="40"/>
    </row>
    <row r="235" spans="2:6" x14ac:dyDescent="0.25">
      <c r="B235" s="39"/>
      <c r="C235" s="40"/>
      <c r="D235" s="41"/>
      <c r="E235" s="40"/>
      <c r="F235" s="40"/>
    </row>
    <row r="236" spans="2:6" x14ac:dyDescent="0.25">
      <c r="B236" s="39"/>
      <c r="C236" s="40"/>
      <c r="D236" s="41"/>
      <c r="E236" s="40"/>
      <c r="F236" s="40"/>
    </row>
    <row r="237" spans="2:6" x14ac:dyDescent="0.25">
      <c r="B237" s="39"/>
      <c r="C237" s="40"/>
      <c r="D237" s="41"/>
      <c r="E237" s="40"/>
      <c r="F237" s="40"/>
    </row>
    <row r="238" spans="2:6" x14ac:dyDescent="0.25">
      <c r="B238" s="39"/>
      <c r="C238" s="40"/>
      <c r="D238" s="41"/>
      <c r="E238" s="40"/>
      <c r="F238" s="40"/>
    </row>
    <row r="239" spans="2:6" x14ac:dyDescent="0.25">
      <c r="B239" s="39"/>
      <c r="C239" s="40"/>
      <c r="D239" s="41"/>
      <c r="E239" s="40"/>
      <c r="F239" s="40"/>
    </row>
    <row r="240" spans="2:6" x14ac:dyDescent="0.25">
      <c r="B240" s="39"/>
      <c r="C240" s="40"/>
      <c r="D240" s="41"/>
      <c r="E240" s="40"/>
      <c r="F240" s="40"/>
    </row>
    <row r="241" spans="2:6" x14ac:dyDescent="0.25">
      <c r="B241" s="39"/>
      <c r="C241" s="40"/>
      <c r="D241" s="41"/>
      <c r="E241" s="40"/>
      <c r="F241" s="40"/>
    </row>
    <row r="242" spans="2:6" x14ac:dyDescent="0.25">
      <c r="B242" s="39"/>
      <c r="C242" s="40"/>
      <c r="D242" s="41"/>
      <c r="E242" s="40"/>
      <c r="F242" s="40"/>
    </row>
    <row r="243" spans="2:6" x14ac:dyDescent="0.25">
      <c r="B243" s="39"/>
      <c r="C243" s="40"/>
      <c r="D243" s="41"/>
      <c r="E243" s="40"/>
      <c r="F243" s="40"/>
    </row>
    <row r="244" spans="2:6" x14ac:dyDescent="0.25">
      <c r="B244" s="39"/>
      <c r="C244" s="40"/>
      <c r="D244" s="41"/>
      <c r="E244" s="40"/>
      <c r="F244" s="40"/>
    </row>
    <row r="245" spans="2:6" x14ac:dyDescent="0.25">
      <c r="B245" s="39"/>
      <c r="C245" s="40"/>
      <c r="D245" s="41"/>
      <c r="E245" s="40"/>
      <c r="F245" s="40"/>
    </row>
    <row r="246" spans="2:6" x14ac:dyDescent="0.25">
      <c r="B246" s="39"/>
      <c r="C246" s="40"/>
      <c r="D246" s="41"/>
      <c r="E246" s="40"/>
      <c r="F246" s="40"/>
    </row>
    <row r="247" spans="2:6" x14ac:dyDescent="0.25">
      <c r="B247" s="39"/>
      <c r="C247" s="40"/>
      <c r="D247" s="41"/>
      <c r="E247" s="40"/>
      <c r="F247" s="40"/>
    </row>
    <row r="248" spans="2:6" x14ac:dyDescent="0.25">
      <c r="B248" s="39"/>
      <c r="C248" s="40"/>
      <c r="D248" s="41"/>
      <c r="E248" s="40"/>
      <c r="F248" s="40"/>
    </row>
    <row r="249" spans="2:6" x14ac:dyDescent="0.25">
      <c r="B249" s="39"/>
      <c r="C249" s="40"/>
      <c r="D249" s="41"/>
      <c r="E249" s="40"/>
      <c r="F249" s="40"/>
    </row>
    <row r="250" spans="2:6" x14ac:dyDescent="0.25">
      <c r="B250" s="39"/>
      <c r="C250" s="40"/>
      <c r="D250" s="41"/>
      <c r="E250" s="40"/>
      <c r="F250" s="40"/>
    </row>
    <row r="251" spans="2:6" x14ac:dyDescent="0.25">
      <c r="B251" s="39"/>
      <c r="C251" s="40"/>
      <c r="D251" s="41"/>
      <c r="E251" s="40"/>
      <c r="F251" s="40"/>
    </row>
    <row r="252" spans="2:6" x14ac:dyDescent="0.25">
      <c r="B252" s="39"/>
      <c r="C252" s="40"/>
      <c r="D252" s="41"/>
      <c r="E252" s="40"/>
      <c r="F252" s="40"/>
    </row>
    <row r="253" spans="2:6" x14ac:dyDescent="0.25">
      <c r="B253" s="39"/>
      <c r="C253" s="40"/>
      <c r="D253" s="41"/>
      <c r="E253" s="40"/>
      <c r="F253" s="40"/>
    </row>
    <row r="254" spans="2:6" x14ac:dyDescent="0.25">
      <c r="B254" s="39"/>
      <c r="C254" s="40"/>
      <c r="D254" s="41"/>
      <c r="E254" s="40"/>
      <c r="F254" s="40"/>
    </row>
    <row r="255" spans="2:6" x14ac:dyDescent="0.25">
      <c r="B255" s="39"/>
      <c r="C255" s="40"/>
      <c r="D255" s="41"/>
      <c r="E255" s="40"/>
      <c r="F255" s="40"/>
    </row>
    <row r="256" spans="2:6" x14ac:dyDescent="0.25">
      <c r="B256" s="39"/>
      <c r="C256" s="40"/>
      <c r="D256" s="41"/>
      <c r="E256" s="40"/>
      <c r="F256" s="40"/>
    </row>
    <row r="257" spans="2:6" x14ac:dyDescent="0.25">
      <c r="B257" s="39"/>
      <c r="C257" s="40"/>
      <c r="D257" s="41"/>
      <c r="E257" s="40"/>
      <c r="F257" s="40"/>
    </row>
    <row r="258" spans="2:6" x14ac:dyDescent="0.25">
      <c r="B258" s="39"/>
      <c r="C258" s="40"/>
      <c r="D258" s="41"/>
      <c r="E258" s="40"/>
      <c r="F258" s="40"/>
    </row>
    <row r="259" spans="2:6" x14ac:dyDescent="0.25">
      <c r="B259" s="39"/>
      <c r="C259" s="40"/>
      <c r="D259" s="41"/>
      <c r="E259" s="40"/>
      <c r="F259" s="40"/>
    </row>
    <row r="260" spans="2:6" x14ac:dyDescent="0.25">
      <c r="B260" s="39"/>
      <c r="C260" s="40"/>
      <c r="D260" s="41"/>
      <c r="E260" s="40"/>
      <c r="F260" s="40"/>
    </row>
    <row r="261" spans="2:6" x14ac:dyDescent="0.25">
      <c r="B261" s="39"/>
      <c r="C261" s="40"/>
      <c r="D261" s="41"/>
      <c r="E261" s="40"/>
      <c r="F261" s="40"/>
    </row>
    <row r="262" spans="2:6" x14ac:dyDescent="0.25">
      <c r="B262" s="39"/>
      <c r="C262" s="40"/>
      <c r="D262" s="41"/>
      <c r="E262" s="40"/>
      <c r="F262" s="40"/>
    </row>
    <row r="263" spans="2:6" x14ac:dyDescent="0.25">
      <c r="B263" s="39"/>
      <c r="C263" s="40"/>
      <c r="D263" s="41"/>
      <c r="E263" s="40"/>
      <c r="F263" s="40"/>
    </row>
    <row r="264" spans="2:6" x14ac:dyDescent="0.25">
      <c r="B264" s="39"/>
      <c r="C264" s="40"/>
      <c r="D264" s="41"/>
      <c r="E264" s="40"/>
      <c r="F264" s="40"/>
    </row>
    <row r="265" spans="2:6" x14ac:dyDescent="0.25">
      <c r="B265" s="39"/>
      <c r="C265" s="40"/>
      <c r="D265" s="41"/>
      <c r="E265" s="40"/>
      <c r="F265" s="40"/>
    </row>
    <row r="266" spans="2:6" x14ac:dyDescent="0.25">
      <c r="B266" s="39"/>
      <c r="C266" s="40"/>
      <c r="D266" s="41"/>
      <c r="E266" s="40"/>
      <c r="F266" s="40"/>
    </row>
    <row r="267" spans="2:6" x14ac:dyDescent="0.25">
      <c r="B267" s="39"/>
      <c r="C267" s="40"/>
      <c r="D267" s="41"/>
      <c r="E267" s="40"/>
      <c r="F267" s="40"/>
    </row>
    <row r="268" spans="2:6" x14ac:dyDescent="0.25">
      <c r="B268" s="39"/>
      <c r="C268" s="40"/>
      <c r="D268" s="41"/>
      <c r="E268" s="40"/>
      <c r="F268" s="40"/>
    </row>
    <row r="269" spans="2:6" x14ac:dyDescent="0.25">
      <c r="B269" s="39"/>
      <c r="C269" s="40"/>
      <c r="D269" s="41"/>
      <c r="E269" s="40"/>
      <c r="F269" s="40"/>
    </row>
    <row r="270" spans="2:6" x14ac:dyDescent="0.25">
      <c r="B270" s="39"/>
      <c r="C270" s="40"/>
      <c r="D270" s="41"/>
      <c r="E270" s="40"/>
      <c r="F270" s="40"/>
    </row>
    <row r="271" spans="2:6" x14ac:dyDescent="0.25">
      <c r="B271" s="39"/>
      <c r="C271" s="40"/>
      <c r="D271" s="41"/>
      <c r="E271" s="40"/>
      <c r="F271" s="40"/>
    </row>
    <row r="272" spans="2:6" x14ac:dyDescent="0.25">
      <c r="B272" s="39"/>
      <c r="C272" s="40"/>
      <c r="D272" s="41"/>
      <c r="E272" s="40"/>
      <c r="F272" s="40"/>
    </row>
    <row r="273" spans="2:6" x14ac:dyDescent="0.25">
      <c r="B273" s="39"/>
      <c r="C273" s="40"/>
      <c r="D273" s="41"/>
      <c r="E273" s="40"/>
      <c r="F273" s="40"/>
    </row>
    <row r="274" spans="2:6" x14ac:dyDescent="0.25">
      <c r="B274" s="39"/>
      <c r="C274" s="40"/>
      <c r="D274" s="41"/>
      <c r="E274" s="40"/>
      <c r="F274" s="40"/>
    </row>
    <row r="275" spans="2:6" x14ac:dyDescent="0.25">
      <c r="B275" s="39"/>
      <c r="C275" s="40"/>
      <c r="D275" s="41"/>
      <c r="E275" s="40"/>
      <c r="F275" s="40"/>
    </row>
    <row r="276" spans="2:6" x14ac:dyDescent="0.25">
      <c r="B276" s="39"/>
      <c r="C276" s="40"/>
      <c r="D276" s="41"/>
      <c r="E276" s="40"/>
      <c r="F276" s="40"/>
    </row>
    <row r="277" spans="2:6" x14ac:dyDescent="0.25">
      <c r="B277" s="39"/>
      <c r="C277" s="40"/>
      <c r="D277" s="41"/>
      <c r="E277" s="40"/>
      <c r="F277" s="40"/>
    </row>
    <row r="278" spans="2:6" x14ac:dyDescent="0.25">
      <c r="B278" s="39"/>
      <c r="C278" s="40"/>
      <c r="D278" s="41"/>
      <c r="E278" s="40"/>
      <c r="F278" s="40"/>
    </row>
    <row r="279" spans="2:6" x14ac:dyDescent="0.25">
      <c r="B279" s="39"/>
      <c r="C279" s="40"/>
      <c r="D279" s="41"/>
      <c r="E279" s="40"/>
      <c r="F279" s="40"/>
    </row>
    <row r="280" spans="2:6" x14ac:dyDescent="0.25">
      <c r="B280" s="39"/>
      <c r="C280" s="40"/>
      <c r="D280" s="41"/>
      <c r="E280" s="40"/>
      <c r="F280" s="40"/>
    </row>
    <row r="281" spans="2:6" x14ac:dyDescent="0.25">
      <c r="B281" s="39"/>
      <c r="C281" s="40"/>
      <c r="D281" s="41"/>
      <c r="E281" s="40"/>
      <c r="F281" s="40"/>
    </row>
    <row r="282" spans="2:6" x14ac:dyDescent="0.25">
      <c r="B282" s="39"/>
      <c r="C282" s="40"/>
      <c r="D282" s="41"/>
      <c r="E282" s="40"/>
      <c r="F282" s="40"/>
    </row>
    <row r="283" spans="2:6" x14ac:dyDescent="0.25">
      <c r="B283" s="39"/>
      <c r="C283" s="40"/>
      <c r="D283" s="41"/>
      <c r="E283" s="40"/>
      <c r="F283" s="40"/>
    </row>
    <row r="284" spans="2:6" x14ac:dyDescent="0.25">
      <c r="B284" s="39"/>
      <c r="C284" s="40"/>
      <c r="D284" s="41"/>
      <c r="E284" s="40"/>
      <c r="F284" s="40"/>
    </row>
    <row r="285" spans="2:6" x14ac:dyDescent="0.25">
      <c r="B285" s="39"/>
      <c r="C285" s="40"/>
      <c r="D285" s="41"/>
      <c r="E285" s="40"/>
      <c r="F285" s="40"/>
    </row>
    <row r="286" spans="2:6" x14ac:dyDescent="0.25">
      <c r="B286" s="39"/>
      <c r="C286" s="40"/>
      <c r="D286" s="41"/>
      <c r="E286" s="40"/>
      <c r="F286" s="40"/>
    </row>
    <row r="287" spans="2:6" x14ac:dyDescent="0.25">
      <c r="B287" s="39"/>
      <c r="C287" s="40"/>
      <c r="D287" s="41"/>
      <c r="E287" s="40"/>
      <c r="F287" s="40"/>
    </row>
    <row r="288" spans="2:6" x14ac:dyDescent="0.25">
      <c r="B288" s="39"/>
      <c r="C288" s="40"/>
      <c r="D288" s="41"/>
      <c r="E288" s="40"/>
      <c r="F288" s="40"/>
    </row>
    <row r="289" spans="2:6" x14ac:dyDescent="0.25">
      <c r="B289" s="39"/>
      <c r="C289" s="40"/>
      <c r="D289" s="41"/>
      <c r="E289" s="40"/>
      <c r="F289" s="40"/>
    </row>
    <row r="290" spans="2:6" x14ac:dyDescent="0.25">
      <c r="B290" s="39"/>
      <c r="C290" s="40"/>
      <c r="D290" s="41"/>
      <c r="E290" s="40"/>
      <c r="F290" s="40"/>
    </row>
    <row r="291" spans="2:6" x14ac:dyDescent="0.25">
      <c r="B291" s="39"/>
      <c r="C291" s="40"/>
      <c r="D291" s="41"/>
      <c r="E291" s="40"/>
      <c r="F291" s="40"/>
    </row>
    <row r="292" spans="2:6" x14ac:dyDescent="0.25">
      <c r="B292" s="39"/>
      <c r="C292" s="40"/>
      <c r="D292" s="41"/>
      <c r="E292" s="40"/>
      <c r="F292" s="40"/>
    </row>
    <row r="293" spans="2:6" x14ac:dyDescent="0.25">
      <c r="B293" s="39"/>
      <c r="C293" s="40"/>
      <c r="D293" s="41"/>
      <c r="E293" s="40"/>
      <c r="F293" s="40"/>
    </row>
    <row r="294" spans="2:6" x14ac:dyDescent="0.25">
      <c r="B294" s="39"/>
      <c r="C294" s="40"/>
      <c r="D294" s="41"/>
      <c r="E294" s="40"/>
      <c r="F294" s="40"/>
    </row>
    <row r="295" spans="2:6" x14ac:dyDescent="0.25">
      <c r="B295" s="39"/>
      <c r="C295" s="40"/>
      <c r="D295" s="41"/>
      <c r="E295" s="40"/>
      <c r="F295" s="40"/>
    </row>
    <row r="296" spans="2:6" x14ac:dyDescent="0.25">
      <c r="B296" s="39"/>
      <c r="C296" s="40"/>
      <c r="D296" s="41"/>
      <c r="E296" s="40"/>
      <c r="F296" s="40"/>
    </row>
    <row r="297" spans="2:6" x14ac:dyDescent="0.25">
      <c r="B297" s="39"/>
      <c r="C297" s="40"/>
      <c r="D297" s="41"/>
      <c r="E297" s="40"/>
      <c r="F297" s="40"/>
    </row>
    <row r="298" spans="2:6" x14ac:dyDescent="0.25">
      <c r="B298" s="39"/>
      <c r="C298" s="40"/>
      <c r="D298" s="41"/>
      <c r="E298" s="40"/>
      <c r="F298" s="40"/>
    </row>
    <row r="299" spans="2:6" x14ac:dyDescent="0.25">
      <c r="B299" s="39"/>
      <c r="C299" s="40"/>
      <c r="D299" s="41"/>
      <c r="E299" s="40"/>
      <c r="F299" s="40"/>
    </row>
    <row r="300" spans="2:6" x14ac:dyDescent="0.25">
      <c r="B300" s="39"/>
      <c r="C300" s="40"/>
      <c r="D300" s="41"/>
      <c r="E300" s="40"/>
      <c r="F300" s="40"/>
    </row>
    <row r="301" spans="2:6" x14ac:dyDescent="0.25">
      <c r="B301" s="39"/>
      <c r="C301" s="40"/>
      <c r="D301" s="41"/>
      <c r="E301" s="40"/>
      <c r="F301" s="40"/>
    </row>
    <row r="302" spans="2:6" x14ac:dyDescent="0.25">
      <c r="B302" s="39"/>
      <c r="C302" s="40"/>
      <c r="D302" s="41"/>
      <c r="E302" s="40"/>
      <c r="F302" s="40"/>
    </row>
    <row r="303" spans="2:6" x14ac:dyDescent="0.25">
      <c r="B303" s="39"/>
      <c r="C303" s="40"/>
      <c r="D303" s="41"/>
      <c r="E303" s="40"/>
      <c r="F303" s="40"/>
    </row>
    <row r="304" spans="2:6" x14ac:dyDescent="0.25">
      <c r="B304" s="39"/>
      <c r="C304" s="40"/>
      <c r="D304" s="41"/>
      <c r="E304" s="40"/>
      <c r="F304" s="40"/>
    </row>
    <row r="305" spans="2:6" x14ac:dyDescent="0.25">
      <c r="B305" s="39"/>
      <c r="C305" s="40"/>
      <c r="D305" s="41"/>
      <c r="E305" s="40"/>
      <c r="F305" s="40"/>
    </row>
    <row r="306" spans="2:6" x14ac:dyDescent="0.25">
      <c r="B306" s="39"/>
      <c r="C306" s="40"/>
      <c r="D306" s="41"/>
      <c r="E306" s="40"/>
      <c r="F306" s="40"/>
    </row>
    <row r="307" spans="2:6" x14ac:dyDescent="0.25">
      <c r="B307" s="39"/>
      <c r="C307" s="40"/>
      <c r="D307" s="41"/>
      <c r="E307" s="40"/>
      <c r="F307" s="40"/>
    </row>
    <row r="308" spans="2:6" x14ac:dyDescent="0.25">
      <c r="B308" s="39"/>
      <c r="C308" s="40"/>
      <c r="D308" s="41"/>
      <c r="E308" s="40"/>
      <c r="F308" s="40"/>
    </row>
    <row r="309" spans="2:6" x14ac:dyDescent="0.25">
      <c r="B309" s="39"/>
      <c r="C309" s="40"/>
      <c r="D309" s="41"/>
      <c r="E309" s="40"/>
      <c r="F309" s="40"/>
    </row>
    <row r="310" spans="2:6" x14ac:dyDescent="0.25">
      <c r="B310" s="39"/>
      <c r="C310" s="40"/>
      <c r="D310" s="41"/>
      <c r="E310" s="40"/>
      <c r="F310" s="40"/>
    </row>
    <row r="311" spans="2:6" x14ac:dyDescent="0.25">
      <c r="B311" s="39"/>
      <c r="C311" s="40"/>
      <c r="D311" s="41"/>
      <c r="E311" s="40"/>
      <c r="F311" s="40"/>
    </row>
    <row r="312" spans="2:6" x14ac:dyDescent="0.25">
      <c r="B312" s="39"/>
      <c r="C312" s="40"/>
      <c r="D312" s="41"/>
      <c r="E312" s="40"/>
      <c r="F312" s="40"/>
    </row>
    <row r="313" spans="2:6" x14ac:dyDescent="0.25">
      <c r="B313" s="39"/>
      <c r="C313" s="40"/>
      <c r="D313" s="41"/>
      <c r="E313" s="40"/>
      <c r="F313" s="40"/>
    </row>
    <row r="314" spans="2:6" x14ac:dyDescent="0.25">
      <c r="B314" s="39"/>
      <c r="C314" s="40"/>
      <c r="D314" s="41"/>
      <c r="E314" s="40"/>
      <c r="F314" s="40"/>
    </row>
    <row r="315" spans="2:6" x14ac:dyDescent="0.25">
      <c r="B315" s="39"/>
      <c r="C315" s="40"/>
      <c r="D315" s="41"/>
      <c r="E315" s="40"/>
      <c r="F315" s="40"/>
    </row>
    <row r="316" spans="2:6" x14ac:dyDescent="0.25">
      <c r="B316" s="39"/>
      <c r="C316" s="40"/>
      <c r="D316" s="41"/>
      <c r="E316" s="40"/>
      <c r="F316" s="40"/>
    </row>
    <row r="317" spans="2:6" x14ac:dyDescent="0.25">
      <c r="B317" s="39"/>
      <c r="C317" s="40"/>
      <c r="D317" s="41"/>
      <c r="E317" s="40"/>
      <c r="F317" s="40"/>
    </row>
    <row r="318" spans="2:6" x14ac:dyDescent="0.25">
      <c r="B318" s="39"/>
      <c r="C318" s="40"/>
      <c r="D318" s="41"/>
      <c r="E318" s="40"/>
      <c r="F318" s="40"/>
    </row>
    <row r="319" spans="2:6" x14ac:dyDescent="0.25">
      <c r="B319" s="39"/>
      <c r="C319" s="40"/>
      <c r="D319" s="41"/>
      <c r="E319" s="40"/>
      <c r="F319" s="40"/>
    </row>
    <row r="320" spans="2:6" x14ac:dyDescent="0.25">
      <c r="B320" s="39"/>
      <c r="C320" s="40"/>
      <c r="D320" s="41"/>
      <c r="E320" s="40"/>
      <c r="F320" s="40"/>
    </row>
    <row r="321" spans="2:6" x14ac:dyDescent="0.25">
      <c r="B321" s="39"/>
      <c r="C321" s="40"/>
      <c r="D321" s="41"/>
      <c r="E321" s="40"/>
      <c r="F321" s="40"/>
    </row>
    <row r="322" spans="2:6" x14ac:dyDescent="0.25">
      <c r="B322" s="39"/>
      <c r="C322" s="40"/>
      <c r="D322" s="41"/>
      <c r="E322" s="40"/>
      <c r="F322" s="40"/>
    </row>
    <row r="323" spans="2:6" x14ac:dyDescent="0.25">
      <c r="B323" s="39"/>
      <c r="C323" s="40"/>
      <c r="D323" s="41"/>
      <c r="E323" s="40"/>
      <c r="F323" s="40"/>
    </row>
    <row r="324" spans="2:6" x14ac:dyDescent="0.25">
      <c r="B324" s="39"/>
      <c r="C324" s="40"/>
      <c r="D324" s="41"/>
      <c r="E324" s="40"/>
      <c r="F324" s="40"/>
    </row>
    <row r="325" spans="2:6" x14ac:dyDescent="0.25">
      <c r="B325" s="39"/>
      <c r="C325" s="40"/>
      <c r="D325" s="41"/>
      <c r="E325" s="40"/>
      <c r="F325" s="40"/>
    </row>
    <row r="326" spans="2:6" x14ac:dyDescent="0.25">
      <c r="B326" s="39"/>
      <c r="C326" s="40"/>
      <c r="D326" s="41"/>
      <c r="E326" s="40"/>
      <c r="F326" s="40"/>
    </row>
    <row r="327" spans="2:6" x14ac:dyDescent="0.25">
      <c r="B327" s="39"/>
      <c r="C327" s="40"/>
      <c r="D327" s="41"/>
      <c r="E327" s="40"/>
      <c r="F327" s="40"/>
    </row>
    <row r="328" spans="2:6" x14ac:dyDescent="0.25">
      <c r="B328" s="39"/>
      <c r="C328" s="40"/>
      <c r="D328" s="41"/>
      <c r="E328" s="40"/>
      <c r="F328" s="40"/>
    </row>
    <row r="329" spans="2:6" x14ac:dyDescent="0.25">
      <c r="B329" s="39"/>
      <c r="C329" s="40"/>
      <c r="D329" s="41"/>
      <c r="E329" s="40"/>
      <c r="F329" s="40"/>
    </row>
    <row r="330" spans="2:6" x14ac:dyDescent="0.25">
      <c r="B330" s="39"/>
      <c r="C330" s="40"/>
      <c r="D330" s="41"/>
      <c r="E330" s="40"/>
      <c r="F330" s="40"/>
    </row>
    <row r="331" spans="2:6" x14ac:dyDescent="0.25">
      <c r="B331" s="39"/>
      <c r="C331" s="40"/>
      <c r="D331" s="41"/>
      <c r="E331" s="40"/>
      <c r="F331" s="40"/>
    </row>
    <row r="332" spans="2:6" x14ac:dyDescent="0.25">
      <c r="B332" s="39"/>
      <c r="C332" s="40"/>
      <c r="D332" s="41"/>
      <c r="E332" s="40"/>
      <c r="F332" s="40"/>
    </row>
    <row r="333" spans="2:6" x14ac:dyDescent="0.25">
      <c r="B333" s="39"/>
      <c r="C333" s="40"/>
      <c r="D333" s="41"/>
      <c r="E333" s="40"/>
      <c r="F333" s="40"/>
    </row>
    <row r="334" spans="2:6" x14ac:dyDescent="0.25">
      <c r="B334" s="39"/>
      <c r="C334" s="40"/>
      <c r="D334" s="41"/>
      <c r="E334" s="40"/>
      <c r="F334" s="40"/>
    </row>
    <row r="335" spans="2:6" x14ac:dyDescent="0.25">
      <c r="B335" s="39"/>
      <c r="C335" s="40"/>
      <c r="D335" s="41"/>
      <c r="E335" s="40"/>
      <c r="F335" s="40"/>
    </row>
    <row r="336" spans="2:6" x14ac:dyDescent="0.25">
      <c r="B336" s="39"/>
      <c r="C336" s="40"/>
      <c r="D336" s="41"/>
      <c r="E336" s="40"/>
      <c r="F336" s="40"/>
    </row>
    <row r="337" spans="2:6" x14ac:dyDescent="0.25">
      <c r="B337" s="39"/>
      <c r="C337" s="40"/>
      <c r="D337" s="41"/>
      <c r="E337" s="40"/>
      <c r="F337" s="40"/>
    </row>
    <row r="338" spans="2:6" x14ac:dyDescent="0.25">
      <c r="B338" s="39"/>
      <c r="C338" s="40"/>
      <c r="D338" s="41"/>
      <c r="E338" s="40"/>
      <c r="F338" s="40"/>
    </row>
    <row r="339" spans="2:6" x14ac:dyDescent="0.25">
      <c r="B339" s="39"/>
      <c r="C339" s="40"/>
      <c r="D339" s="41"/>
      <c r="E339" s="40"/>
      <c r="F339" s="40"/>
    </row>
    <row r="340" spans="2:6" x14ac:dyDescent="0.25">
      <c r="B340" s="39"/>
      <c r="C340" s="40"/>
      <c r="D340" s="41"/>
      <c r="E340" s="40"/>
      <c r="F340" s="40"/>
    </row>
    <row r="341" spans="2:6" x14ac:dyDescent="0.25">
      <c r="B341" s="39"/>
      <c r="C341" s="40"/>
      <c r="D341" s="41"/>
      <c r="E341" s="40"/>
      <c r="F341" s="40"/>
    </row>
    <row r="342" spans="2:6" x14ac:dyDescent="0.25">
      <c r="B342" s="39"/>
      <c r="C342" s="40"/>
      <c r="D342" s="41"/>
      <c r="E342" s="40"/>
      <c r="F342" s="40"/>
    </row>
    <row r="343" spans="2:6" x14ac:dyDescent="0.25">
      <c r="B343" s="39"/>
      <c r="C343" s="40"/>
      <c r="D343" s="41"/>
      <c r="E343" s="40"/>
      <c r="F343" s="40"/>
    </row>
    <row r="344" spans="2:6" x14ac:dyDescent="0.25">
      <c r="B344" s="39"/>
      <c r="C344" s="40"/>
      <c r="D344" s="41"/>
      <c r="E344" s="40"/>
      <c r="F344" s="40"/>
    </row>
    <row r="345" spans="2:6" x14ac:dyDescent="0.25">
      <c r="B345" s="39"/>
      <c r="C345" s="40"/>
      <c r="D345" s="41"/>
      <c r="E345" s="40"/>
      <c r="F345" s="40"/>
    </row>
    <row r="346" spans="2:6" x14ac:dyDescent="0.25">
      <c r="B346" s="39"/>
      <c r="C346" s="40"/>
      <c r="D346" s="41"/>
      <c r="E346" s="40"/>
      <c r="F346" s="40"/>
    </row>
    <row r="347" spans="2:6" x14ac:dyDescent="0.25">
      <c r="B347" s="39"/>
      <c r="C347" s="40"/>
      <c r="D347" s="41"/>
      <c r="E347" s="40"/>
      <c r="F347" s="40"/>
    </row>
    <row r="348" spans="2:6" x14ac:dyDescent="0.25">
      <c r="B348" s="39"/>
      <c r="C348" s="40"/>
      <c r="D348" s="41"/>
      <c r="E348" s="40"/>
      <c r="F348" s="40"/>
    </row>
    <row r="349" spans="2:6" x14ac:dyDescent="0.25">
      <c r="B349" s="39"/>
      <c r="C349" s="40"/>
      <c r="D349" s="41"/>
      <c r="E349" s="40"/>
      <c r="F349" s="40"/>
    </row>
    <row r="350" spans="2:6" x14ac:dyDescent="0.25">
      <c r="B350" s="39"/>
      <c r="C350" s="40"/>
      <c r="D350" s="41"/>
      <c r="E350" s="40"/>
      <c r="F350" s="40"/>
    </row>
    <row r="351" spans="2:6" x14ac:dyDescent="0.25">
      <c r="B351" s="39"/>
      <c r="C351" s="40"/>
      <c r="D351" s="41"/>
      <c r="E351" s="40"/>
      <c r="F351" s="40"/>
    </row>
    <row r="352" spans="2:6" x14ac:dyDescent="0.25">
      <c r="B352" s="39"/>
      <c r="C352" s="40"/>
      <c r="D352" s="41"/>
      <c r="E352" s="40"/>
      <c r="F352" s="40"/>
    </row>
    <row r="353" spans="2:6" x14ac:dyDescent="0.25">
      <c r="B353" s="39"/>
      <c r="C353" s="40"/>
      <c r="D353" s="41"/>
      <c r="E353" s="40"/>
      <c r="F353" s="40"/>
    </row>
    <row r="354" spans="2:6" x14ac:dyDescent="0.25">
      <c r="B354" s="39"/>
      <c r="C354" s="40"/>
      <c r="D354" s="41"/>
      <c r="E354" s="40"/>
      <c r="F354" s="40"/>
    </row>
    <row r="355" spans="2:6" x14ac:dyDescent="0.25">
      <c r="E355" s="39"/>
    </row>
    <row r="356" spans="2:6" x14ac:dyDescent="0.25">
      <c r="E356" s="39"/>
    </row>
    <row r="357" spans="2:6" x14ac:dyDescent="0.25">
      <c r="E357" s="39"/>
    </row>
    <row r="358" spans="2:6" x14ac:dyDescent="0.25">
      <c r="E358" s="39"/>
    </row>
  </sheetData>
  <sheetProtection password="D382" sheet="1" objects="1" scenarios="1"/>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P384"/>
  <sheetViews>
    <sheetView showGridLines="0" showRowColHeaders="0" zoomScaleNormal="100" workbookViewId="0"/>
  </sheetViews>
  <sheetFormatPr defaultRowHeight="15" x14ac:dyDescent="0.25"/>
  <cols>
    <col min="1" max="1" width="1.7109375" style="32" customWidth="1"/>
    <col min="2" max="2" width="22.85546875" style="32" bestFit="1" customWidth="1"/>
    <col min="3" max="5" width="17.7109375" style="32" customWidth="1"/>
    <col min="6" max="6" width="22.7109375" style="32" customWidth="1"/>
    <col min="7" max="7" width="17.7109375" style="32" customWidth="1"/>
    <col min="8" max="10" width="1.7109375" style="32" customWidth="1"/>
    <col min="11" max="11" width="22.85546875" style="32" bestFit="1" customWidth="1"/>
    <col min="12" max="12" width="17.7109375" style="32" customWidth="1"/>
    <col min="13" max="13" width="23" style="32" bestFit="1" customWidth="1"/>
    <col min="14" max="15" width="17.7109375" style="32" customWidth="1"/>
    <col min="16" max="16" width="1.7109375" style="32" customWidth="1"/>
    <col min="17" max="16384" width="9.140625" style="32"/>
  </cols>
  <sheetData>
    <row r="1" spans="1:16" ht="3" customHeight="1" x14ac:dyDescent="0.25">
      <c r="A1" s="30"/>
      <c r="B1" s="30"/>
      <c r="C1" s="30"/>
      <c r="D1" s="30"/>
      <c r="E1" s="30"/>
      <c r="F1" s="30"/>
      <c r="G1" s="30"/>
      <c r="H1" s="30"/>
      <c r="I1" s="30"/>
      <c r="J1" s="30"/>
      <c r="K1" s="30"/>
      <c r="L1" s="30"/>
      <c r="M1" s="30"/>
      <c r="N1" s="30"/>
      <c r="O1" s="30"/>
      <c r="P1" s="30"/>
    </row>
    <row r="2" spans="1:16" ht="56.1" customHeight="1" x14ac:dyDescent="0.25">
      <c r="A2" s="29"/>
      <c r="B2" s="30"/>
      <c r="C2" s="30"/>
      <c r="D2" s="30" t="s">
        <v>34</v>
      </c>
      <c r="E2" s="30"/>
      <c r="F2" s="30"/>
      <c r="G2" s="30"/>
      <c r="H2" s="30"/>
      <c r="I2" s="29"/>
      <c r="J2" s="29"/>
      <c r="K2" s="29"/>
      <c r="L2" s="29"/>
      <c r="M2" s="29"/>
      <c r="N2" s="29"/>
      <c r="O2" s="29"/>
      <c r="P2" s="29"/>
    </row>
    <row r="3" spans="1:16" ht="5.0999999999999996" customHeight="1" x14ac:dyDescent="0.25">
      <c r="A3" s="42"/>
      <c r="B3" s="42"/>
      <c r="C3" s="42"/>
      <c r="D3" s="42"/>
      <c r="E3" s="42"/>
      <c r="F3" s="42"/>
      <c r="G3" s="42"/>
      <c r="H3" s="42"/>
      <c r="I3" s="42"/>
      <c r="J3" s="42"/>
      <c r="K3" s="42"/>
      <c r="L3" s="42"/>
      <c r="M3" s="42"/>
      <c r="N3" s="42"/>
      <c r="O3" s="42"/>
      <c r="P3" s="42"/>
    </row>
    <row r="4" spans="1:16" ht="24.95" customHeight="1" x14ac:dyDescent="0.25">
      <c r="A4" s="42"/>
      <c r="B4" s="43" t="s">
        <v>0</v>
      </c>
      <c r="C4" s="37">
        <f>Form!E6</f>
        <v>100000</v>
      </c>
      <c r="D4" s="43"/>
      <c r="E4" s="43" t="s">
        <v>1</v>
      </c>
      <c r="F4" s="44">
        <f>Form!E8</f>
        <v>2.75E-2</v>
      </c>
      <c r="G4" s="43"/>
      <c r="H4" s="43"/>
      <c r="I4" s="43"/>
      <c r="J4" s="43"/>
      <c r="K4" s="43" t="s">
        <v>2</v>
      </c>
      <c r="L4" s="45">
        <f>Form!E10</f>
        <v>20</v>
      </c>
      <c r="M4" s="43"/>
      <c r="N4" s="43" t="s">
        <v>3</v>
      </c>
      <c r="O4" s="46">
        <f>L4*12</f>
        <v>240</v>
      </c>
      <c r="P4" s="42"/>
    </row>
    <row r="5" spans="1:16" ht="5.0999999999999996" customHeight="1" x14ac:dyDescent="0.25">
      <c r="A5" s="42"/>
      <c r="B5" s="43"/>
      <c r="C5" s="43"/>
      <c r="D5" s="43"/>
      <c r="E5" s="43"/>
      <c r="F5" s="43"/>
      <c r="G5" s="43"/>
      <c r="H5" s="43"/>
      <c r="I5" s="43"/>
      <c r="J5" s="43"/>
      <c r="K5" s="43"/>
      <c r="L5" s="43"/>
      <c r="M5" s="43"/>
      <c r="N5" s="43"/>
      <c r="O5" s="43"/>
      <c r="P5" s="42"/>
    </row>
    <row r="6" spans="1:16" ht="6.95" customHeight="1" x14ac:dyDescent="0.25">
      <c r="A6" s="29"/>
      <c r="B6" s="29"/>
      <c r="C6" s="29"/>
      <c r="D6" s="29"/>
      <c r="E6" s="29"/>
      <c r="F6" s="29"/>
      <c r="G6" s="29"/>
      <c r="H6" s="29"/>
      <c r="I6" s="29"/>
      <c r="J6" s="29"/>
      <c r="K6" s="29"/>
      <c r="L6" s="29"/>
      <c r="M6" s="29"/>
      <c r="N6" s="29"/>
      <c r="O6" s="29"/>
      <c r="P6" s="29"/>
    </row>
    <row r="7" spans="1:16" ht="5.0999999999999996" customHeight="1" x14ac:dyDescent="0.25">
      <c r="A7" s="47"/>
      <c r="B7" s="48"/>
      <c r="C7" s="47"/>
      <c r="D7" s="47"/>
      <c r="E7" s="47"/>
      <c r="F7" s="47"/>
      <c r="G7" s="47"/>
      <c r="H7" s="47"/>
      <c r="I7" s="29"/>
      <c r="J7" s="47"/>
      <c r="K7" s="47"/>
      <c r="L7" s="47"/>
      <c r="M7" s="47"/>
      <c r="N7" s="47"/>
      <c r="O7" s="47"/>
      <c r="P7" s="47"/>
    </row>
    <row r="8" spans="1:16" ht="24.95" customHeight="1" x14ac:dyDescent="0.25">
      <c r="A8" s="47"/>
      <c r="B8" s="47"/>
      <c r="C8" s="49" t="s">
        <v>28</v>
      </c>
      <c r="D8" s="50"/>
      <c r="E8" s="50"/>
      <c r="F8" s="50"/>
      <c r="G8" s="50"/>
      <c r="H8" s="47"/>
      <c r="I8" s="29"/>
      <c r="J8" s="47"/>
      <c r="K8" s="47"/>
      <c r="L8" s="49" t="s">
        <v>27</v>
      </c>
      <c r="M8" s="50"/>
      <c r="N8" s="50"/>
      <c r="O8" s="50"/>
      <c r="P8" s="47"/>
    </row>
    <row r="9" spans="1:16" ht="5.0999999999999996" customHeight="1" x14ac:dyDescent="0.25">
      <c r="A9" s="47"/>
      <c r="B9" s="47"/>
      <c r="C9" s="49"/>
      <c r="D9" s="50"/>
      <c r="E9" s="50"/>
      <c r="F9" s="50"/>
      <c r="G9" s="50"/>
      <c r="H9" s="47"/>
      <c r="I9" s="29"/>
      <c r="J9" s="47"/>
      <c r="K9" s="47"/>
      <c r="L9" s="49"/>
      <c r="M9" s="50"/>
      <c r="N9" s="50"/>
      <c r="O9" s="50"/>
      <c r="P9" s="47"/>
    </row>
    <row r="10" spans="1:16" ht="24.95" customHeight="1" x14ac:dyDescent="0.25">
      <c r="A10" s="47"/>
      <c r="B10" s="48" t="s">
        <v>37</v>
      </c>
      <c r="C10" s="37">
        <f>-PMT(F4/12,O4,C4)</f>
        <v>542.16630668868288</v>
      </c>
      <c r="D10" s="47"/>
      <c r="E10" s="48" t="s">
        <v>35</v>
      </c>
      <c r="F10" s="38">
        <f>Form!G12</f>
        <v>6</v>
      </c>
      <c r="G10" s="51" t="s">
        <v>26</v>
      </c>
      <c r="H10" s="47"/>
      <c r="I10" s="29"/>
      <c r="J10" s="47"/>
      <c r="K10" s="48" t="s">
        <v>37</v>
      </c>
      <c r="L10" s="37">
        <f>C10</f>
        <v>542.16630668868288</v>
      </c>
      <c r="M10" s="48" t="s">
        <v>35</v>
      </c>
      <c r="N10" s="38">
        <v>0</v>
      </c>
      <c r="O10" s="51" t="s">
        <v>26</v>
      </c>
      <c r="P10" s="47"/>
    </row>
    <row r="11" spans="1:16" ht="24.95" customHeight="1" x14ac:dyDescent="0.25">
      <c r="A11" s="47"/>
      <c r="B11" s="47"/>
      <c r="C11" s="47"/>
      <c r="D11" s="47"/>
      <c r="E11" s="48" t="s">
        <v>29</v>
      </c>
      <c r="F11" s="37">
        <f>Form!E12</f>
        <v>1000</v>
      </c>
      <c r="G11" s="47"/>
      <c r="H11" s="47"/>
      <c r="I11" s="29"/>
      <c r="J11" s="47"/>
      <c r="K11" s="47"/>
      <c r="L11" s="47"/>
      <c r="M11" s="48" t="s">
        <v>29</v>
      </c>
      <c r="N11" s="37">
        <v>0</v>
      </c>
      <c r="O11" s="47"/>
      <c r="P11" s="47"/>
    </row>
    <row r="12" spans="1:16" ht="24.95" customHeight="1" x14ac:dyDescent="0.25">
      <c r="A12" s="47"/>
      <c r="B12" s="47"/>
      <c r="C12" s="47"/>
      <c r="D12" s="47"/>
      <c r="E12" s="48" t="s">
        <v>36</v>
      </c>
      <c r="F12" s="52">
        <f>MATCH(0,G20:G380,0)-1</f>
        <v>172</v>
      </c>
      <c r="G12" s="47"/>
      <c r="H12" s="47"/>
      <c r="I12" s="29"/>
      <c r="J12" s="47"/>
      <c r="K12" s="47"/>
      <c r="L12" s="47"/>
      <c r="M12" s="47" t="s">
        <v>22</v>
      </c>
      <c r="N12" s="52">
        <f>MATCH(0,O20:O380,0)-1</f>
        <v>240</v>
      </c>
      <c r="O12" s="47"/>
      <c r="P12" s="47"/>
    </row>
    <row r="13" spans="1:16" ht="5.0999999999999996" customHeight="1" x14ac:dyDescent="0.25">
      <c r="A13" s="47"/>
      <c r="B13" s="47"/>
      <c r="C13" s="47"/>
      <c r="D13" s="47"/>
      <c r="E13" s="47"/>
      <c r="F13" s="47"/>
      <c r="G13" s="47"/>
      <c r="H13" s="47"/>
      <c r="I13" s="29"/>
      <c r="J13" s="47"/>
      <c r="K13" s="47"/>
      <c r="L13" s="47"/>
      <c r="M13" s="47"/>
      <c r="N13" s="47"/>
      <c r="O13" s="47"/>
      <c r="P13" s="47"/>
    </row>
    <row r="14" spans="1:16" ht="20.100000000000001" customHeight="1" x14ac:dyDescent="0.25">
      <c r="A14" s="47"/>
      <c r="B14" s="47"/>
      <c r="C14" s="50"/>
      <c r="D14" s="50"/>
      <c r="E14" s="53" t="s">
        <v>38</v>
      </c>
      <c r="F14" s="54">
        <f>N12-F12</f>
        <v>68</v>
      </c>
      <c r="G14" s="50"/>
      <c r="H14" s="47"/>
      <c r="I14" s="29"/>
      <c r="J14" s="47"/>
      <c r="K14" s="47"/>
      <c r="L14" s="50"/>
      <c r="M14" s="50"/>
      <c r="N14" s="50"/>
      <c r="O14" s="50"/>
      <c r="P14" s="47"/>
    </row>
    <row r="15" spans="1:16" ht="20.100000000000001" customHeight="1" x14ac:dyDescent="0.25">
      <c r="A15" s="47"/>
      <c r="B15" s="47"/>
      <c r="C15" s="50"/>
      <c r="D15" s="50"/>
      <c r="E15" s="53" t="s">
        <v>39</v>
      </c>
      <c r="F15" s="55">
        <f>M18-D18</f>
        <v>8988.8445030003932</v>
      </c>
      <c r="G15" s="50"/>
      <c r="H15" s="47"/>
      <c r="I15" s="29"/>
      <c r="J15" s="47"/>
      <c r="K15" s="47"/>
      <c r="L15" s="50"/>
      <c r="M15" s="50"/>
      <c r="N15" s="50"/>
      <c r="O15" s="50"/>
      <c r="P15" s="47"/>
    </row>
    <row r="16" spans="1:16" ht="5.0999999999999996" customHeight="1" x14ac:dyDescent="0.25">
      <c r="A16" s="47"/>
      <c r="B16" s="47"/>
      <c r="C16" s="50"/>
      <c r="D16" s="50"/>
      <c r="E16" s="50"/>
      <c r="F16" s="50"/>
      <c r="G16" s="50"/>
      <c r="H16" s="47"/>
      <c r="I16" s="29"/>
      <c r="J16" s="47"/>
      <c r="K16" s="47"/>
      <c r="L16" s="50"/>
      <c r="M16" s="50"/>
      <c r="N16" s="50"/>
      <c r="O16" s="50"/>
      <c r="P16" s="47"/>
    </row>
    <row r="17" spans="1:16" ht="24.95" customHeight="1" thickBot="1" x14ac:dyDescent="0.3">
      <c r="A17" s="47"/>
      <c r="B17" s="47"/>
      <c r="C17" s="50" t="s">
        <v>4</v>
      </c>
      <c r="D17" s="50" t="s">
        <v>5</v>
      </c>
      <c r="E17" s="50" t="s">
        <v>6</v>
      </c>
      <c r="F17" s="50" t="s">
        <v>31</v>
      </c>
      <c r="G17" s="50"/>
      <c r="H17" s="47"/>
      <c r="I17" s="29"/>
      <c r="J17" s="47"/>
      <c r="K17" s="47"/>
      <c r="L17" s="50" t="s">
        <v>4</v>
      </c>
      <c r="M17" s="50" t="s">
        <v>5</v>
      </c>
      <c r="N17" s="50" t="s">
        <v>6</v>
      </c>
      <c r="O17" s="50"/>
      <c r="P17" s="47"/>
    </row>
    <row r="18" spans="1:16" ht="24.95" customHeight="1" thickBot="1" x14ac:dyDescent="0.3">
      <c r="A18" s="47"/>
      <c r="B18" s="47"/>
      <c r="C18" s="56">
        <f>D18+E18</f>
        <v>121131.06910228339</v>
      </c>
      <c r="D18" s="57">
        <f t="shared" ref="D18:F18" si="0">SUM(D21:D380)</f>
        <v>21131.069102283454</v>
      </c>
      <c r="E18" s="57">
        <f>SUM(E21:F380)</f>
        <v>99999.999999999942</v>
      </c>
      <c r="F18" s="57">
        <f t="shared" si="0"/>
        <v>28000</v>
      </c>
      <c r="G18" s="58"/>
      <c r="H18" s="47"/>
      <c r="I18" s="29"/>
      <c r="J18" s="47"/>
      <c r="K18" s="47"/>
      <c r="L18" s="56">
        <f>M18+N18</f>
        <v>130119.91360528383</v>
      </c>
      <c r="M18" s="57">
        <f t="shared" ref="M18" si="1">SUM(M21:M380)</f>
        <v>30119.913605283848</v>
      </c>
      <c r="N18" s="57">
        <f>SUM(N21:N380)</f>
        <v>99999.999999999985</v>
      </c>
      <c r="O18" s="58"/>
      <c r="P18" s="47"/>
    </row>
    <row r="19" spans="1:16" ht="24.95" customHeight="1" thickBot="1" x14ac:dyDescent="0.3">
      <c r="A19" s="47"/>
      <c r="B19" s="59" t="s">
        <v>30</v>
      </c>
      <c r="C19" s="60" t="s">
        <v>8</v>
      </c>
      <c r="D19" s="60" t="s">
        <v>9</v>
      </c>
      <c r="E19" s="60" t="s">
        <v>7</v>
      </c>
      <c r="F19" s="60" t="s">
        <v>24</v>
      </c>
      <c r="G19" s="61" t="s">
        <v>14</v>
      </c>
      <c r="H19" s="47"/>
      <c r="I19" s="29"/>
      <c r="J19" s="47"/>
      <c r="K19" s="59" t="s">
        <v>30</v>
      </c>
      <c r="L19" s="60" t="s">
        <v>8</v>
      </c>
      <c r="M19" s="60" t="s">
        <v>9</v>
      </c>
      <c r="N19" s="60" t="s">
        <v>7</v>
      </c>
      <c r="O19" s="61" t="s">
        <v>14</v>
      </c>
      <c r="P19" s="47"/>
    </row>
    <row r="20" spans="1:16" ht="15" customHeight="1" x14ac:dyDescent="0.25">
      <c r="A20" s="47"/>
      <c r="B20" s="62">
        <v>0</v>
      </c>
      <c r="C20" s="63"/>
      <c r="D20" s="64"/>
      <c r="E20" s="64"/>
      <c r="F20" s="65"/>
      <c r="G20" s="66">
        <f>C4</f>
        <v>100000</v>
      </c>
      <c r="H20" s="47"/>
      <c r="I20" s="67"/>
      <c r="J20" s="47"/>
      <c r="K20" s="62">
        <v>0</v>
      </c>
      <c r="L20" s="63"/>
      <c r="M20" s="64"/>
      <c r="N20" s="64"/>
      <c r="O20" s="66">
        <f>C4</f>
        <v>100000</v>
      </c>
      <c r="P20" s="47"/>
    </row>
    <row r="21" spans="1:16" ht="15" customHeight="1" x14ac:dyDescent="0.25">
      <c r="A21" s="47"/>
      <c r="B21" s="68">
        <f>IF(G20=0,0,B20+1)</f>
        <v>1</v>
      </c>
      <c r="C21" s="69">
        <f t="shared" ref="C21:C84" si="2">IF($C$10&lt;=G20,$C$10,G20+G20*$F$4/12)</f>
        <v>542.16630668868288</v>
      </c>
      <c r="D21" s="69">
        <f t="shared" ref="D21:D84" si="3">IF(C21&gt;0,$F$4/12*G20,"Fully Paid")</f>
        <v>229.16666666666666</v>
      </c>
      <c r="E21" s="69">
        <f>IF(C21&gt;0,MIN(C21-D21,G20),"Fully Paid")</f>
        <v>312.99964002201625</v>
      </c>
      <c r="F21" s="69">
        <f t="shared" ref="F21:F84" si="4">IF(G20=0,0,IF(MOD(B21,$F$10)=0,$F$11,0))</f>
        <v>0</v>
      </c>
      <c r="G21" s="70">
        <f>IF(ROUND(G20,5)&gt;0,G20-E21-F21,0)</f>
        <v>99687.000359977988</v>
      </c>
      <c r="H21" s="47"/>
      <c r="I21" s="67"/>
      <c r="J21" s="47"/>
      <c r="K21" s="68">
        <f t="shared" ref="K21:K84" si="5">IF(O20=0,0,K20+1)</f>
        <v>1</v>
      </c>
      <c r="L21" s="69">
        <f t="shared" ref="L21:L84" si="6">IF($C$10&lt;=O20,$C$10,O20+O20*$F$4/12)</f>
        <v>542.16630668868288</v>
      </c>
      <c r="M21" s="69">
        <f t="shared" ref="M21:M84" si="7">IF(L21&gt;0,$F$4/12*O20,"Fully Paid")</f>
        <v>229.16666666666666</v>
      </c>
      <c r="N21" s="69">
        <f t="shared" ref="N21:N84" si="8">IF(L21&gt;0,MIN(L21-M21,O20),"Fully Paid")</f>
        <v>312.99964002201625</v>
      </c>
      <c r="O21" s="70">
        <f t="shared" ref="O21:O84" si="9">IF(ROUND(O20,5)&gt;0,O20-N21,0)</f>
        <v>99687.000359977988</v>
      </c>
      <c r="P21" s="47"/>
    </row>
    <row r="22" spans="1:16" ht="15" customHeight="1" x14ac:dyDescent="0.25">
      <c r="A22" s="47"/>
      <c r="B22" s="68">
        <f t="shared" ref="B22:B85" si="10">IF(G21=0,0,B21+1)</f>
        <v>2</v>
      </c>
      <c r="C22" s="69">
        <f t="shared" si="2"/>
        <v>542.16630668868288</v>
      </c>
      <c r="D22" s="69">
        <f t="shared" si="3"/>
        <v>228.44937582494956</v>
      </c>
      <c r="E22" s="69">
        <f t="shared" ref="E22:E85" si="11">IF(C22&gt;0,MIN(C22-D22,G21),"Fully Paid")</f>
        <v>313.7169308637333</v>
      </c>
      <c r="F22" s="69">
        <f t="shared" si="4"/>
        <v>0</v>
      </c>
      <c r="G22" s="70">
        <f t="shared" ref="G22:G85" si="12">IF(ROUND(G21,5)&gt;0,G21-E22-F22,0)</f>
        <v>99373.28342911425</v>
      </c>
      <c r="H22" s="47"/>
      <c r="I22" s="67"/>
      <c r="J22" s="47"/>
      <c r="K22" s="68">
        <f t="shared" si="5"/>
        <v>2</v>
      </c>
      <c r="L22" s="69">
        <f t="shared" si="6"/>
        <v>542.16630668868288</v>
      </c>
      <c r="M22" s="69">
        <f t="shared" si="7"/>
        <v>228.44937582494956</v>
      </c>
      <c r="N22" s="69">
        <f t="shared" si="8"/>
        <v>313.7169308637333</v>
      </c>
      <c r="O22" s="70">
        <f t="shared" si="9"/>
        <v>99373.28342911425</v>
      </c>
      <c r="P22" s="47"/>
    </row>
    <row r="23" spans="1:16" ht="15" customHeight="1" x14ac:dyDescent="0.25">
      <c r="A23" s="47"/>
      <c r="B23" s="68">
        <f t="shared" si="10"/>
        <v>3</v>
      </c>
      <c r="C23" s="69">
        <f t="shared" si="2"/>
        <v>542.16630668868288</v>
      </c>
      <c r="D23" s="69">
        <f t="shared" si="3"/>
        <v>227.73044119172016</v>
      </c>
      <c r="E23" s="69">
        <f t="shared" si="11"/>
        <v>314.43586549696272</v>
      </c>
      <c r="F23" s="69">
        <f t="shared" si="4"/>
        <v>0</v>
      </c>
      <c r="G23" s="70">
        <f t="shared" si="12"/>
        <v>99058.847563617281</v>
      </c>
      <c r="H23" s="47"/>
      <c r="I23" s="67"/>
      <c r="J23" s="47"/>
      <c r="K23" s="68">
        <f t="shared" si="5"/>
        <v>3</v>
      </c>
      <c r="L23" s="69">
        <f t="shared" si="6"/>
        <v>542.16630668868288</v>
      </c>
      <c r="M23" s="69">
        <f t="shared" si="7"/>
        <v>227.73044119172016</v>
      </c>
      <c r="N23" s="69">
        <f t="shared" si="8"/>
        <v>314.43586549696272</v>
      </c>
      <c r="O23" s="70">
        <f t="shared" si="9"/>
        <v>99058.847563617281</v>
      </c>
      <c r="P23" s="47"/>
    </row>
    <row r="24" spans="1:16" ht="15" customHeight="1" x14ac:dyDescent="0.25">
      <c r="A24" s="47"/>
      <c r="B24" s="68">
        <f t="shared" si="10"/>
        <v>4</v>
      </c>
      <c r="C24" s="69">
        <f t="shared" si="2"/>
        <v>542.16630668868288</v>
      </c>
      <c r="D24" s="69">
        <f t="shared" si="3"/>
        <v>227.00985899995626</v>
      </c>
      <c r="E24" s="69">
        <f t="shared" si="11"/>
        <v>315.15644768872664</v>
      </c>
      <c r="F24" s="69">
        <f t="shared" si="4"/>
        <v>0</v>
      </c>
      <c r="G24" s="70">
        <f t="shared" si="12"/>
        <v>98743.691115928552</v>
      </c>
      <c r="H24" s="47"/>
      <c r="I24" s="67"/>
      <c r="J24" s="47"/>
      <c r="K24" s="68">
        <f t="shared" si="5"/>
        <v>4</v>
      </c>
      <c r="L24" s="69">
        <f t="shared" si="6"/>
        <v>542.16630668868288</v>
      </c>
      <c r="M24" s="69">
        <f t="shared" si="7"/>
        <v>227.00985899995626</v>
      </c>
      <c r="N24" s="69">
        <f t="shared" si="8"/>
        <v>315.15644768872664</v>
      </c>
      <c r="O24" s="70">
        <f t="shared" si="9"/>
        <v>98743.691115928552</v>
      </c>
      <c r="P24" s="47"/>
    </row>
    <row r="25" spans="1:16" ht="15" customHeight="1" x14ac:dyDescent="0.25">
      <c r="A25" s="47"/>
      <c r="B25" s="68">
        <f t="shared" si="10"/>
        <v>5</v>
      </c>
      <c r="C25" s="69">
        <f t="shared" si="2"/>
        <v>542.16630668868288</v>
      </c>
      <c r="D25" s="69">
        <f t="shared" si="3"/>
        <v>226.28762547400294</v>
      </c>
      <c r="E25" s="69">
        <f t="shared" si="11"/>
        <v>315.87868121467994</v>
      </c>
      <c r="F25" s="69">
        <f t="shared" si="4"/>
        <v>0</v>
      </c>
      <c r="G25" s="70">
        <f t="shared" si="12"/>
        <v>98427.812434713866</v>
      </c>
      <c r="H25" s="47"/>
      <c r="I25" s="67"/>
      <c r="J25" s="47"/>
      <c r="K25" s="68">
        <f t="shared" si="5"/>
        <v>5</v>
      </c>
      <c r="L25" s="69">
        <f t="shared" si="6"/>
        <v>542.16630668868288</v>
      </c>
      <c r="M25" s="69">
        <f t="shared" si="7"/>
        <v>226.28762547400294</v>
      </c>
      <c r="N25" s="69">
        <f t="shared" si="8"/>
        <v>315.87868121467994</v>
      </c>
      <c r="O25" s="70">
        <f t="shared" si="9"/>
        <v>98427.812434713866</v>
      </c>
      <c r="P25" s="47"/>
    </row>
    <row r="26" spans="1:16" ht="15" customHeight="1" x14ac:dyDescent="0.25">
      <c r="A26" s="47"/>
      <c r="B26" s="68">
        <f t="shared" si="10"/>
        <v>6</v>
      </c>
      <c r="C26" s="69">
        <f t="shared" si="2"/>
        <v>542.16630668868288</v>
      </c>
      <c r="D26" s="69">
        <f t="shared" si="3"/>
        <v>225.5637368295526</v>
      </c>
      <c r="E26" s="69">
        <f t="shared" si="11"/>
        <v>316.60256985913031</v>
      </c>
      <c r="F26" s="69">
        <f t="shared" si="4"/>
        <v>1000</v>
      </c>
      <c r="G26" s="70">
        <f t="shared" si="12"/>
        <v>97111.20986485474</v>
      </c>
      <c r="H26" s="47"/>
      <c r="I26" s="67"/>
      <c r="J26" s="47"/>
      <c r="K26" s="68">
        <f t="shared" si="5"/>
        <v>6</v>
      </c>
      <c r="L26" s="69">
        <f t="shared" si="6"/>
        <v>542.16630668868288</v>
      </c>
      <c r="M26" s="69">
        <f t="shared" si="7"/>
        <v>225.5637368295526</v>
      </c>
      <c r="N26" s="69">
        <f t="shared" si="8"/>
        <v>316.60256985913031</v>
      </c>
      <c r="O26" s="70">
        <f t="shared" si="9"/>
        <v>98111.20986485474</v>
      </c>
      <c r="P26" s="47"/>
    </row>
    <row r="27" spans="1:16" ht="15" customHeight="1" x14ac:dyDescent="0.25">
      <c r="A27" s="47"/>
      <c r="B27" s="68">
        <f t="shared" si="10"/>
        <v>7</v>
      </c>
      <c r="C27" s="69">
        <f t="shared" si="2"/>
        <v>542.16630668868288</v>
      </c>
      <c r="D27" s="69">
        <f t="shared" si="3"/>
        <v>222.54652260695877</v>
      </c>
      <c r="E27" s="69">
        <f t="shared" si="11"/>
        <v>319.61978408172411</v>
      </c>
      <c r="F27" s="69">
        <f t="shared" si="4"/>
        <v>0</v>
      </c>
      <c r="G27" s="70">
        <f t="shared" si="12"/>
        <v>96791.590080773021</v>
      </c>
      <c r="H27" s="47"/>
      <c r="I27" s="67"/>
      <c r="J27" s="47"/>
      <c r="K27" s="68">
        <f t="shared" si="5"/>
        <v>7</v>
      </c>
      <c r="L27" s="69">
        <f t="shared" si="6"/>
        <v>542.16630668868288</v>
      </c>
      <c r="M27" s="69">
        <f t="shared" si="7"/>
        <v>224.83818927362546</v>
      </c>
      <c r="N27" s="69">
        <f t="shared" si="8"/>
        <v>317.32811741505742</v>
      </c>
      <c r="O27" s="70">
        <f t="shared" si="9"/>
        <v>97793.881747439678</v>
      </c>
      <c r="P27" s="47"/>
    </row>
    <row r="28" spans="1:16" ht="15" customHeight="1" x14ac:dyDescent="0.25">
      <c r="A28" s="47"/>
      <c r="B28" s="68">
        <f t="shared" si="10"/>
        <v>8</v>
      </c>
      <c r="C28" s="69">
        <f t="shared" si="2"/>
        <v>542.16630668868288</v>
      </c>
      <c r="D28" s="69">
        <f t="shared" si="3"/>
        <v>221.8140606017715</v>
      </c>
      <c r="E28" s="69">
        <f t="shared" si="11"/>
        <v>320.35224608691135</v>
      </c>
      <c r="F28" s="69">
        <f t="shared" si="4"/>
        <v>0</v>
      </c>
      <c r="G28" s="70">
        <f t="shared" si="12"/>
        <v>96471.237834686108</v>
      </c>
      <c r="H28" s="47"/>
      <c r="I28" s="67"/>
      <c r="J28" s="47"/>
      <c r="K28" s="68">
        <f t="shared" si="5"/>
        <v>8</v>
      </c>
      <c r="L28" s="69">
        <f t="shared" si="6"/>
        <v>542.16630668868288</v>
      </c>
      <c r="M28" s="69">
        <f t="shared" si="7"/>
        <v>224.11097900454925</v>
      </c>
      <c r="N28" s="69">
        <f t="shared" si="8"/>
        <v>318.05532768413366</v>
      </c>
      <c r="O28" s="70">
        <f t="shared" si="9"/>
        <v>97475.82641975554</v>
      </c>
      <c r="P28" s="47"/>
    </row>
    <row r="29" spans="1:16" ht="15" customHeight="1" x14ac:dyDescent="0.25">
      <c r="A29" s="47"/>
      <c r="B29" s="68">
        <f t="shared" si="10"/>
        <v>9</v>
      </c>
      <c r="C29" s="69">
        <f t="shared" si="2"/>
        <v>542.16630668868288</v>
      </c>
      <c r="D29" s="69">
        <f t="shared" si="3"/>
        <v>221.07992003782232</v>
      </c>
      <c r="E29" s="69">
        <f t="shared" si="11"/>
        <v>321.08638665086056</v>
      </c>
      <c r="F29" s="69">
        <f t="shared" si="4"/>
        <v>0</v>
      </c>
      <c r="G29" s="70">
        <f t="shared" si="12"/>
        <v>96150.151448035249</v>
      </c>
      <c r="H29" s="47"/>
      <c r="I29" s="67"/>
      <c r="J29" s="47"/>
      <c r="K29" s="68">
        <f t="shared" si="5"/>
        <v>9</v>
      </c>
      <c r="L29" s="69">
        <f t="shared" si="6"/>
        <v>542.16630668868288</v>
      </c>
      <c r="M29" s="69">
        <f t="shared" si="7"/>
        <v>223.38210221193978</v>
      </c>
      <c r="N29" s="69">
        <f t="shared" si="8"/>
        <v>318.78420447674307</v>
      </c>
      <c r="O29" s="70">
        <f t="shared" si="9"/>
        <v>97157.042215278794</v>
      </c>
      <c r="P29" s="47"/>
    </row>
    <row r="30" spans="1:16" ht="15" customHeight="1" x14ac:dyDescent="0.25">
      <c r="A30" s="47"/>
      <c r="B30" s="68">
        <f t="shared" si="10"/>
        <v>10</v>
      </c>
      <c r="C30" s="69">
        <f t="shared" si="2"/>
        <v>542.16630668868288</v>
      </c>
      <c r="D30" s="69">
        <f t="shared" si="3"/>
        <v>220.3440970684141</v>
      </c>
      <c r="E30" s="69">
        <f t="shared" si="11"/>
        <v>321.82220962026878</v>
      </c>
      <c r="F30" s="69">
        <f t="shared" si="4"/>
        <v>0</v>
      </c>
      <c r="G30" s="70">
        <f t="shared" si="12"/>
        <v>95828.329238414983</v>
      </c>
      <c r="H30" s="47"/>
      <c r="I30" s="67"/>
      <c r="J30" s="47"/>
      <c r="K30" s="68">
        <f t="shared" si="5"/>
        <v>10</v>
      </c>
      <c r="L30" s="69">
        <f t="shared" si="6"/>
        <v>542.16630668868288</v>
      </c>
      <c r="M30" s="69">
        <f t="shared" si="7"/>
        <v>222.65155507668058</v>
      </c>
      <c r="N30" s="69">
        <f t="shared" si="8"/>
        <v>319.51475161200233</v>
      </c>
      <c r="O30" s="70">
        <f t="shared" si="9"/>
        <v>96837.527463666789</v>
      </c>
      <c r="P30" s="47"/>
    </row>
    <row r="31" spans="1:16" ht="15" customHeight="1" x14ac:dyDescent="0.25">
      <c r="A31" s="47"/>
      <c r="B31" s="68">
        <f t="shared" si="10"/>
        <v>11</v>
      </c>
      <c r="C31" s="69">
        <f t="shared" si="2"/>
        <v>542.16630668868288</v>
      </c>
      <c r="D31" s="69">
        <f t="shared" si="3"/>
        <v>219.60658783803433</v>
      </c>
      <c r="E31" s="69">
        <f t="shared" si="11"/>
        <v>322.55971885064855</v>
      </c>
      <c r="F31" s="69">
        <f t="shared" si="4"/>
        <v>0</v>
      </c>
      <c r="G31" s="70">
        <f t="shared" si="12"/>
        <v>95505.769519564332</v>
      </c>
      <c r="H31" s="47"/>
      <c r="I31" s="67"/>
      <c r="J31" s="47"/>
      <c r="K31" s="68">
        <f t="shared" si="5"/>
        <v>11</v>
      </c>
      <c r="L31" s="69">
        <f t="shared" si="6"/>
        <v>542.16630668868288</v>
      </c>
      <c r="M31" s="69">
        <f t="shared" si="7"/>
        <v>221.91933377090305</v>
      </c>
      <c r="N31" s="69">
        <f t="shared" si="8"/>
        <v>320.24697291777983</v>
      </c>
      <c r="O31" s="70">
        <f t="shared" si="9"/>
        <v>96517.280490749006</v>
      </c>
      <c r="P31" s="47"/>
    </row>
    <row r="32" spans="1:16" ht="15" customHeight="1" x14ac:dyDescent="0.25">
      <c r="A32" s="47"/>
      <c r="B32" s="68">
        <f t="shared" si="10"/>
        <v>12</v>
      </c>
      <c r="C32" s="69">
        <f t="shared" si="2"/>
        <v>542.16630668868288</v>
      </c>
      <c r="D32" s="69">
        <f t="shared" si="3"/>
        <v>218.86738848233492</v>
      </c>
      <c r="E32" s="69">
        <f t="shared" si="11"/>
        <v>323.29891820634793</v>
      </c>
      <c r="F32" s="69">
        <f t="shared" si="4"/>
        <v>1000</v>
      </c>
      <c r="G32" s="70">
        <f t="shared" si="12"/>
        <v>94182.470601357985</v>
      </c>
      <c r="H32" s="47"/>
      <c r="I32" s="67"/>
      <c r="J32" s="47"/>
      <c r="K32" s="68">
        <f t="shared" si="5"/>
        <v>12</v>
      </c>
      <c r="L32" s="69">
        <f t="shared" si="6"/>
        <v>542.16630668868288</v>
      </c>
      <c r="M32" s="69">
        <f t="shared" si="7"/>
        <v>221.18543445796647</v>
      </c>
      <c r="N32" s="69">
        <f t="shared" si="8"/>
        <v>320.98087223071639</v>
      </c>
      <c r="O32" s="70">
        <f t="shared" si="9"/>
        <v>96196.299618518286</v>
      </c>
      <c r="P32" s="47"/>
    </row>
    <row r="33" spans="1:16" ht="15" customHeight="1" x14ac:dyDescent="0.25">
      <c r="A33" s="47"/>
      <c r="B33" s="68">
        <f t="shared" si="10"/>
        <v>13</v>
      </c>
      <c r="C33" s="69">
        <f t="shared" si="2"/>
        <v>542.16630668868288</v>
      </c>
      <c r="D33" s="69">
        <f t="shared" si="3"/>
        <v>215.8348284614454</v>
      </c>
      <c r="E33" s="69">
        <f t="shared" si="11"/>
        <v>326.33147822723748</v>
      </c>
      <c r="F33" s="69">
        <f t="shared" si="4"/>
        <v>0</v>
      </c>
      <c r="G33" s="70">
        <f t="shared" si="12"/>
        <v>93856.13912313075</v>
      </c>
      <c r="H33" s="47"/>
      <c r="I33" s="67"/>
      <c r="J33" s="47"/>
      <c r="K33" s="68">
        <f t="shared" si="5"/>
        <v>13</v>
      </c>
      <c r="L33" s="69">
        <f t="shared" si="6"/>
        <v>542.16630668868288</v>
      </c>
      <c r="M33" s="69">
        <f t="shared" si="7"/>
        <v>220.44985329243775</v>
      </c>
      <c r="N33" s="69">
        <f t="shared" si="8"/>
        <v>321.71645339624513</v>
      </c>
      <c r="O33" s="70">
        <f t="shared" si="9"/>
        <v>95874.583165122036</v>
      </c>
      <c r="P33" s="47"/>
    </row>
    <row r="34" spans="1:16" ht="15" customHeight="1" x14ac:dyDescent="0.25">
      <c r="A34" s="47"/>
      <c r="B34" s="68">
        <f t="shared" si="10"/>
        <v>14</v>
      </c>
      <c r="C34" s="69">
        <f t="shared" si="2"/>
        <v>542.16630668868288</v>
      </c>
      <c r="D34" s="69">
        <f t="shared" si="3"/>
        <v>215.08698549050797</v>
      </c>
      <c r="E34" s="69">
        <f t="shared" si="11"/>
        <v>327.07932119817491</v>
      </c>
      <c r="F34" s="69">
        <f t="shared" si="4"/>
        <v>0</v>
      </c>
      <c r="G34" s="70">
        <f t="shared" si="12"/>
        <v>93529.05980193257</v>
      </c>
      <c r="H34" s="47"/>
      <c r="I34" s="67"/>
      <c r="J34" s="47"/>
      <c r="K34" s="68">
        <f t="shared" si="5"/>
        <v>14</v>
      </c>
      <c r="L34" s="69">
        <f t="shared" si="6"/>
        <v>542.16630668868288</v>
      </c>
      <c r="M34" s="69">
        <f t="shared" si="7"/>
        <v>219.71258642007135</v>
      </c>
      <c r="N34" s="69">
        <f t="shared" si="8"/>
        <v>322.45372026861151</v>
      </c>
      <c r="O34" s="70">
        <f t="shared" si="9"/>
        <v>95552.129444853432</v>
      </c>
      <c r="P34" s="47"/>
    </row>
    <row r="35" spans="1:16" ht="15" customHeight="1" x14ac:dyDescent="0.25">
      <c r="A35" s="47"/>
      <c r="B35" s="68">
        <f t="shared" si="10"/>
        <v>15</v>
      </c>
      <c r="C35" s="69">
        <f t="shared" si="2"/>
        <v>542.16630668868288</v>
      </c>
      <c r="D35" s="69">
        <f t="shared" si="3"/>
        <v>214.33742871276215</v>
      </c>
      <c r="E35" s="69">
        <f t="shared" si="11"/>
        <v>327.8288779759207</v>
      </c>
      <c r="F35" s="69">
        <f t="shared" si="4"/>
        <v>0</v>
      </c>
      <c r="G35" s="70">
        <f t="shared" si="12"/>
        <v>93201.230923956653</v>
      </c>
      <c r="H35" s="47"/>
      <c r="I35" s="67"/>
      <c r="J35" s="47"/>
      <c r="K35" s="68">
        <f t="shared" si="5"/>
        <v>15</v>
      </c>
      <c r="L35" s="69">
        <f t="shared" si="6"/>
        <v>542.16630668868288</v>
      </c>
      <c r="M35" s="69">
        <f t="shared" si="7"/>
        <v>218.9736299777891</v>
      </c>
      <c r="N35" s="69">
        <f t="shared" si="8"/>
        <v>323.19267671089381</v>
      </c>
      <c r="O35" s="70">
        <f t="shared" si="9"/>
        <v>95228.936768142536</v>
      </c>
      <c r="P35" s="47"/>
    </row>
    <row r="36" spans="1:16" ht="15" customHeight="1" x14ac:dyDescent="0.25">
      <c r="A36" s="47"/>
      <c r="B36" s="68">
        <f t="shared" si="10"/>
        <v>16</v>
      </c>
      <c r="C36" s="69">
        <f t="shared" si="2"/>
        <v>542.16630668868288</v>
      </c>
      <c r="D36" s="69">
        <f t="shared" si="3"/>
        <v>213.586154200734</v>
      </c>
      <c r="E36" s="69">
        <f t="shared" si="11"/>
        <v>328.58015248794891</v>
      </c>
      <c r="F36" s="69">
        <f t="shared" si="4"/>
        <v>0</v>
      </c>
      <c r="G36" s="70">
        <f t="shared" si="12"/>
        <v>92872.650771468703</v>
      </c>
      <c r="H36" s="47"/>
      <c r="I36" s="67"/>
      <c r="J36" s="47"/>
      <c r="K36" s="68">
        <f t="shared" si="5"/>
        <v>16</v>
      </c>
      <c r="L36" s="69">
        <f t="shared" si="6"/>
        <v>542.16630668868288</v>
      </c>
      <c r="M36" s="69">
        <f t="shared" si="7"/>
        <v>218.23298009365999</v>
      </c>
      <c r="N36" s="69">
        <f t="shared" si="8"/>
        <v>323.93332659502289</v>
      </c>
      <c r="O36" s="70">
        <f t="shared" si="9"/>
        <v>94905.003441547509</v>
      </c>
      <c r="P36" s="47"/>
    </row>
    <row r="37" spans="1:16" ht="15" customHeight="1" x14ac:dyDescent="0.25">
      <c r="A37" s="47"/>
      <c r="B37" s="68">
        <f t="shared" si="10"/>
        <v>17</v>
      </c>
      <c r="C37" s="69">
        <f t="shared" si="2"/>
        <v>542.16630668868288</v>
      </c>
      <c r="D37" s="69">
        <f t="shared" si="3"/>
        <v>212.8331580179491</v>
      </c>
      <c r="E37" s="69">
        <f t="shared" si="11"/>
        <v>329.33314867073375</v>
      </c>
      <c r="F37" s="69">
        <f t="shared" si="4"/>
        <v>0</v>
      </c>
      <c r="G37" s="70">
        <f t="shared" si="12"/>
        <v>92543.317622797971</v>
      </c>
      <c r="H37" s="47"/>
      <c r="I37" s="67"/>
      <c r="J37" s="47"/>
      <c r="K37" s="68">
        <f t="shared" si="5"/>
        <v>17</v>
      </c>
      <c r="L37" s="69">
        <f t="shared" si="6"/>
        <v>542.16630668868288</v>
      </c>
      <c r="M37" s="69">
        <f t="shared" si="7"/>
        <v>217.49063288687972</v>
      </c>
      <c r="N37" s="69">
        <f t="shared" si="8"/>
        <v>324.67567380180316</v>
      </c>
      <c r="O37" s="70">
        <f t="shared" si="9"/>
        <v>94580.327767745708</v>
      </c>
      <c r="P37" s="47"/>
    </row>
    <row r="38" spans="1:16" ht="15" customHeight="1" x14ac:dyDescent="0.25">
      <c r="A38" s="47"/>
      <c r="B38" s="68">
        <f t="shared" si="10"/>
        <v>18</v>
      </c>
      <c r="C38" s="69">
        <f t="shared" si="2"/>
        <v>542.16630668868288</v>
      </c>
      <c r="D38" s="69">
        <f t="shared" si="3"/>
        <v>212.07843621891203</v>
      </c>
      <c r="E38" s="69">
        <f t="shared" si="11"/>
        <v>330.08787046977085</v>
      </c>
      <c r="F38" s="69">
        <f t="shared" si="4"/>
        <v>1000</v>
      </c>
      <c r="G38" s="70">
        <f t="shared" si="12"/>
        <v>91213.229752328203</v>
      </c>
      <c r="H38" s="47"/>
      <c r="I38" s="67"/>
      <c r="J38" s="47"/>
      <c r="K38" s="68">
        <f t="shared" si="5"/>
        <v>18</v>
      </c>
      <c r="L38" s="69">
        <f t="shared" si="6"/>
        <v>542.16630668868288</v>
      </c>
      <c r="M38" s="69">
        <f t="shared" si="7"/>
        <v>216.74658446775058</v>
      </c>
      <c r="N38" s="69">
        <f t="shared" si="8"/>
        <v>325.41972222093227</v>
      </c>
      <c r="O38" s="70">
        <f t="shared" si="9"/>
        <v>94254.908045524775</v>
      </c>
      <c r="P38" s="47"/>
    </row>
    <row r="39" spans="1:16" ht="15" customHeight="1" x14ac:dyDescent="0.25">
      <c r="A39" s="47"/>
      <c r="B39" s="68">
        <f t="shared" si="10"/>
        <v>19</v>
      </c>
      <c r="C39" s="69">
        <f t="shared" si="2"/>
        <v>542.16630668868288</v>
      </c>
      <c r="D39" s="69">
        <f t="shared" si="3"/>
        <v>209.0303181824188</v>
      </c>
      <c r="E39" s="69">
        <f t="shared" si="11"/>
        <v>333.13598850626408</v>
      </c>
      <c r="F39" s="69">
        <f t="shared" si="4"/>
        <v>0</v>
      </c>
      <c r="G39" s="70">
        <f t="shared" si="12"/>
        <v>90880.093763821933</v>
      </c>
      <c r="H39" s="47"/>
      <c r="I39" s="67"/>
      <c r="J39" s="47"/>
      <c r="K39" s="68">
        <f t="shared" si="5"/>
        <v>19</v>
      </c>
      <c r="L39" s="69">
        <f t="shared" si="6"/>
        <v>542.16630668868288</v>
      </c>
      <c r="M39" s="69">
        <f t="shared" si="7"/>
        <v>216.00083093766094</v>
      </c>
      <c r="N39" s="69">
        <f t="shared" si="8"/>
        <v>326.16547575102197</v>
      </c>
      <c r="O39" s="70">
        <f t="shared" si="9"/>
        <v>93928.742569773749</v>
      </c>
      <c r="P39" s="47"/>
    </row>
    <row r="40" spans="1:16" ht="15" customHeight="1" x14ac:dyDescent="0.25">
      <c r="A40" s="47"/>
      <c r="B40" s="68">
        <f t="shared" si="10"/>
        <v>20</v>
      </c>
      <c r="C40" s="69">
        <f t="shared" si="2"/>
        <v>542.16630668868288</v>
      </c>
      <c r="D40" s="69">
        <f t="shared" si="3"/>
        <v>208.26688154209194</v>
      </c>
      <c r="E40" s="69">
        <f t="shared" si="11"/>
        <v>333.89942514659094</v>
      </c>
      <c r="F40" s="69">
        <f t="shared" si="4"/>
        <v>0</v>
      </c>
      <c r="G40" s="70">
        <f t="shared" si="12"/>
        <v>90546.194338675341</v>
      </c>
      <c r="H40" s="47"/>
      <c r="I40" s="67"/>
      <c r="J40" s="47"/>
      <c r="K40" s="68">
        <f t="shared" si="5"/>
        <v>20</v>
      </c>
      <c r="L40" s="69">
        <f t="shared" si="6"/>
        <v>542.16630668868288</v>
      </c>
      <c r="M40" s="69">
        <f t="shared" si="7"/>
        <v>215.25336838906483</v>
      </c>
      <c r="N40" s="69">
        <f t="shared" si="8"/>
        <v>326.91293829961808</v>
      </c>
      <c r="O40" s="70">
        <f t="shared" si="9"/>
        <v>93601.829631474131</v>
      </c>
      <c r="P40" s="47"/>
    </row>
    <row r="41" spans="1:16" ht="15" customHeight="1" x14ac:dyDescent="0.25">
      <c r="A41" s="47"/>
      <c r="B41" s="68">
        <f t="shared" si="10"/>
        <v>21</v>
      </c>
      <c r="C41" s="69">
        <f t="shared" si="2"/>
        <v>542.16630668868288</v>
      </c>
      <c r="D41" s="69">
        <f t="shared" si="3"/>
        <v>207.50169535946432</v>
      </c>
      <c r="E41" s="69">
        <f t="shared" si="11"/>
        <v>334.66461132921859</v>
      </c>
      <c r="F41" s="69">
        <f t="shared" si="4"/>
        <v>0</v>
      </c>
      <c r="G41" s="70">
        <f t="shared" si="12"/>
        <v>90211.529727346118</v>
      </c>
      <c r="H41" s="47"/>
      <c r="I41" s="67"/>
      <c r="J41" s="47"/>
      <c r="K41" s="68">
        <f t="shared" si="5"/>
        <v>21</v>
      </c>
      <c r="L41" s="69">
        <f t="shared" si="6"/>
        <v>542.16630668868288</v>
      </c>
      <c r="M41" s="69">
        <f t="shared" si="7"/>
        <v>214.50419290546157</v>
      </c>
      <c r="N41" s="69">
        <f t="shared" si="8"/>
        <v>327.66211378322134</v>
      </c>
      <c r="O41" s="70">
        <f t="shared" si="9"/>
        <v>93274.167517690905</v>
      </c>
      <c r="P41" s="47"/>
    </row>
    <row r="42" spans="1:16" ht="15" customHeight="1" x14ac:dyDescent="0.25">
      <c r="A42" s="47"/>
      <c r="B42" s="68">
        <f t="shared" si="10"/>
        <v>22</v>
      </c>
      <c r="C42" s="69">
        <f t="shared" si="2"/>
        <v>542.16630668868288</v>
      </c>
      <c r="D42" s="69">
        <f t="shared" si="3"/>
        <v>206.73475562516819</v>
      </c>
      <c r="E42" s="69">
        <f t="shared" si="11"/>
        <v>335.43155106351469</v>
      </c>
      <c r="F42" s="69">
        <f t="shared" si="4"/>
        <v>0</v>
      </c>
      <c r="G42" s="70">
        <f t="shared" si="12"/>
        <v>89876.098176282598</v>
      </c>
      <c r="H42" s="47"/>
      <c r="I42" s="67"/>
      <c r="J42" s="47"/>
      <c r="K42" s="68">
        <f t="shared" si="5"/>
        <v>22</v>
      </c>
      <c r="L42" s="69">
        <f t="shared" si="6"/>
        <v>542.16630668868288</v>
      </c>
      <c r="M42" s="69">
        <f t="shared" si="7"/>
        <v>213.753300561375</v>
      </c>
      <c r="N42" s="69">
        <f t="shared" si="8"/>
        <v>328.41300612730788</v>
      </c>
      <c r="O42" s="70">
        <f t="shared" si="9"/>
        <v>92945.754511563602</v>
      </c>
      <c r="P42" s="47"/>
    </row>
    <row r="43" spans="1:16" ht="15" customHeight="1" x14ac:dyDescent="0.25">
      <c r="A43" s="47"/>
      <c r="B43" s="68">
        <f t="shared" si="10"/>
        <v>23</v>
      </c>
      <c r="C43" s="69">
        <f t="shared" si="2"/>
        <v>542.16630668868288</v>
      </c>
      <c r="D43" s="69">
        <f t="shared" si="3"/>
        <v>205.96605832064762</v>
      </c>
      <c r="E43" s="69">
        <f t="shared" si="11"/>
        <v>336.20024836803526</v>
      </c>
      <c r="F43" s="69">
        <f t="shared" si="4"/>
        <v>0</v>
      </c>
      <c r="G43" s="70">
        <f t="shared" si="12"/>
        <v>89539.897927914557</v>
      </c>
      <c r="H43" s="47"/>
      <c r="I43" s="67"/>
      <c r="J43" s="47"/>
      <c r="K43" s="68">
        <f t="shared" si="5"/>
        <v>23</v>
      </c>
      <c r="L43" s="69">
        <f t="shared" si="6"/>
        <v>542.16630668868288</v>
      </c>
      <c r="M43" s="69">
        <f t="shared" si="7"/>
        <v>213.00068742233324</v>
      </c>
      <c r="N43" s="69">
        <f t="shared" si="8"/>
        <v>329.16561926634961</v>
      </c>
      <c r="O43" s="70">
        <f t="shared" si="9"/>
        <v>92616.588892297252</v>
      </c>
      <c r="P43" s="47"/>
    </row>
    <row r="44" spans="1:16" ht="15" customHeight="1" x14ac:dyDescent="0.25">
      <c r="A44" s="47"/>
      <c r="B44" s="68">
        <f t="shared" si="10"/>
        <v>24</v>
      </c>
      <c r="C44" s="69">
        <f t="shared" si="2"/>
        <v>542.16630668868288</v>
      </c>
      <c r="D44" s="69">
        <f t="shared" si="3"/>
        <v>205.19559941813753</v>
      </c>
      <c r="E44" s="69">
        <f t="shared" si="11"/>
        <v>336.97070727054535</v>
      </c>
      <c r="F44" s="69">
        <f t="shared" si="4"/>
        <v>1000</v>
      </c>
      <c r="G44" s="70">
        <f t="shared" si="12"/>
        <v>88202.927220644007</v>
      </c>
      <c r="H44" s="47"/>
      <c r="I44" s="67"/>
      <c r="J44" s="47"/>
      <c r="K44" s="68">
        <f t="shared" si="5"/>
        <v>24</v>
      </c>
      <c r="L44" s="69">
        <f t="shared" si="6"/>
        <v>542.16630668868288</v>
      </c>
      <c r="M44" s="69">
        <f t="shared" si="7"/>
        <v>212.24634954484787</v>
      </c>
      <c r="N44" s="69">
        <f t="shared" si="8"/>
        <v>329.91995714383501</v>
      </c>
      <c r="O44" s="70">
        <f t="shared" si="9"/>
        <v>92286.668935153415</v>
      </c>
      <c r="P44" s="47"/>
    </row>
    <row r="45" spans="1:16" ht="15" customHeight="1" x14ac:dyDescent="0.25">
      <c r="A45" s="47"/>
      <c r="B45" s="68">
        <f t="shared" si="10"/>
        <v>25</v>
      </c>
      <c r="C45" s="69">
        <f t="shared" si="2"/>
        <v>542.16630668868288</v>
      </c>
      <c r="D45" s="69">
        <f t="shared" si="3"/>
        <v>202.13170821397586</v>
      </c>
      <c r="E45" s="69">
        <f t="shared" si="11"/>
        <v>340.03459847470702</v>
      </c>
      <c r="F45" s="69">
        <f t="shared" si="4"/>
        <v>0</v>
      </c>
      <c r="G45" s="70">
        <f t="shared" si="12"/>
        <v>87862.892622169296</v>
      </c>
      <c r="H45" s="47"/>
      <c r="I45" s="67"/>
      <c r="J45" s="47"/>
      <c r="K45" s="68">
        <f t="shared" si="5"/>
        <v>25</v>
      </c>
      <c r="L45" s="69">
        <f t="shared" si="6"/>
        <v>542.16630668868288</v>
      </c>
      <c r="M45" s="69">
        <f t="shared" si="7"/>
        <v>211.49028297639325</v>
      </c>
      <c r="N45" s="69">
        <f t="shared" si="8"/>
        <v>330.67602371228963</v>
      </c>
      <c r="O45" s="70">
        <f t="shared" si="9"/>
        <v>91955.992911441121</v>
      </c>
      <c r="P45" s="47"/>
    </row>
    <row r="46" spans="1:16" ht="15" customHeight="1" x14ac:dyDescent="0.25">
      <c r="A46" s="47"/>
      <c r="B46" s="68">
        <f t="shared" si="10"/>
        <v>26</v>
      </c>
      <c r="C46" s="69">
        <f t="shared" si="2"/>
        <v>542.16630668868288</v>
      </c>
      <c r="D46" s="69">
        <f t="shared" si="3"/>
        <v>201.35246225913798</v>
      </c>
      <c r="E46" s="69">
        <f t="shared" si="11"/>
        <v>340.81384442954493</v>
      </c>
      <c r="F46" s="69">
        <f t="shared" si="4"/>
        <v>0</v>
      </c>
      <c r="G46" s="70">
        <f t="shared" si="12"/>
        <v>87522.078777739749</v>
      </c>
      <c r="H46" s="47"/>
      <c r="I46" s="67"/>
      <c r="J46" s="47"/>
      <c r="K46" s="68">
        <f t="shared" si="5"/>
        <v>26</v>
      </c>
      <c r="L46" s="69">
        <f t="shared" si="6"/>
        <v>542.16630668868288</v>
      </c>
      <c r="M46" s="69">
        <f t="shared" si="7"/>
        <v>210.73248375538591</v>
      </c>
      <c r="N46" s="69">
        <f t="shared" si="8"/>
        <v>331.43382293329694</v>
      </c>
      <c r="O46" s="70">
        <f t="shared" si="9"/>
        <v>91624.559088507827</v>
      </c>
      <c r="P46" s="47"/>
    </row>
    <row r="47" spans="1:16" ht="15" customHeight="1" x14ac:dyDescent="0.25">
      <c r="A47" s="47"/>
      <c r="B47" s="68">
        <f t="shared" si="10"/>
        <v>27</v>
      </c>
      <c r="C47" s="69">
        <f t="shared" si="2"/>
        <v>542.16630668868288</v>
      </c>
      <c r="D47" s="69">
        <f t="shared" si="3"/>
        <v>200.57143053232025</v>
      </c>
      <c r="E47" s="69">
        <f t="shared" si="11"/>
        <v>341.5948761563626</v>
      </c>
      <c r="F47" s="69">
        <f t="shared" si="4"/>
        <v>0</v>
      </c>
      <c r="G47" s="70">
        <f t="shared" si="12"/>
        <v>87180.483901583386</v>
      </c>
      <c r="H47" s="47"/>
      <c r="I47" s="67"/>
      <c r="J47" s="47"/>
      <c r="K47" s="68">
        <f t="shared" si="5"/>
        <v>27</v>
      </c>
      <c r="L47" s="69">
        <f t="shared" si="6"/>
        <v>542.16630668868288</v>
      </c>
      <c r="M47" s="69">
        <f t="shared" si="7"/>
        <v>209.97294791116377</v>
      </c>
      <c r="N47" s="69">
        <f t="shared" si="8"/>
        <v>332.19335877751911</v>
      </c>
      <c r="O47" s="70">
        <f t="shared" si="9"/>
        <v>91292.365729730314</v>
      </c>
      <c r="P47" s="47"/>
    </row>
    <row r="48" spans="1:16" ht="15" customHeight="1" x14ac:dyDescent="0.25">
      <c r="A48" s="47"/>
      <c r="B48" s="68">
        <f t="shared" si="10"/>
        <v>28</v>
      </c>
      <c r="C48" s="69">
        <f t="shared" si="2"/>
        <v>542.16630668868288</v>
      </c>
      <c r="D48" s="69">
        <f t="shared" si="3"/>
        <v>199.78860894112859</v>
      </c>
      <c r="E48" s="69">
        <f t="shared" si="11"/>
        <v>342.37769774755429</v>
      </c>
      <c r="F48" s="69">
        <f t="shared" si="4"/>
        <v>0</v>
      </c>
      <c r="G48" s="70">
        <f t="shared" si="12"/>
        <v>86838.106203835836</v>
      </c>
      <c r="H48" s="47"/>
      <c r="I48" s="67"/>
      <c r="J48" s="47"/>
      <c r="K48" s="68">
        <f t="shared" si="5"/>
        <v>28</v>
      </c>
      <c r="L48" s="69">
        <f t="shared" si="6"/>
        <v>542.16630668868288</v>
      </c>
      <c r="M48" s="69">
        <f t="shared" si="7"/>
        <v>209.2116714639653</v>
      </c>
      <c r="N48" s="69">
        <f t="shared" si="8"/>
        <v>332.95463522471755</v>
      </c>
      <c r="O48" s="70">
        <f t="shared" si="9"/>
        <v>90959.411094505602</v>
      </c>
      <c r="P48" s="47"/>
    </row>
    <row r="49" spans="1:16" ht="15" customHeight="1" x14ac:dyDescent="0.25">
      <c r="A49" s="47"/>
      <c r="B49" s="68">
        <f t="shared" si="10"/>
        <v>29</v>
      </c>
      <c r="C49" s="69">
        <f t="shared" si="2"/>
        <v>542.16630668868288</v>
      </c>
      <c r="D49" s="69">
        <f t="shared" si="3"/>
        <v>199.00399338379046</v>
      </c>
      <c r="E49" s="69">
        <f t="shared" si="11"/>
        <v>343.16231330489245</v>
      </c>
      <c r="F49" s="69">
        <f t="shared" si="4"/>
        <v>0</v>
      </c>
      <c r="G49" s="70">
        <f t="shared" si="12"/>
        <v>86494.943890530936</v>
      </c>
      <c r="H49" s="47"/>
      <c r="I49" s="67"/>
      <c r="J49" s="47"/>
      <c r="K49" s="68">
        <f t="shared" si="5"/>
        <v>29</v>
      </c>
      <c r="L49" s="69">
        <f t="shared" si="6"/>
        <v>542.16630668868288</v>
      </c>
      <c r="M49" s="69">
        <f t="shared" si="7"/>
        <v>208.44865042490866</v>
      </c>
      <c r="N49" s="69">
        <f t="shared" si="8"/>
        <v>333.71765626377419</v>
      </c>
      <c r="O49" s="70">
        <f t="shared" si="9"/>
        <v>90625.693438241826</v>
      </c>
      <c r="P49" s="47"/>
    </row>
    <row r="50" spans="1:16" ht="15" customHeight="1" x14ac:dyDescent="0.25">
      <c r="A50" s="47"/>
      <c r="B50" s="68">
        <f t="shared" si="10"/>
        <v>30</v>
      </c>
      <c r="C50" s="69">
        <f t="shared" si="2"/>
        <v>542.16630668868288</v>
      </c>
      <c r="D50" s="69">
        <f t="shared" si="3"/>
        <v>198.21757974913339</v>
      </c>
      <c r="E50" s="69">
        <f t="shared" si="11"/>
        <v>343.94872693954949</v>
      </c>
      <c r="F50" s="69">
        <f t="shared" si="4"/>
        <v>1000</v>
      </c>
      <c r="G50" s="70">
        <f t="shared" si="12"/>
        <v>85150.995163591389</v>
      </c>
      <c r="H50" s="47"/>
      <c r="I50" s="67"/>
      <c r="J50" s="47"/>
      <c r="K50" s="68">
        <f t="shared" si="5"/>
        <v>30</v>
      </c>
      <c r="L50" s="69">
        <f t="shared" si="6"/>
        <v>542.16630668868288</v>
      </c>
      <c r="M50" s="69">
        <f t="shared" si="7"/>
        <v>207.68388079597085</v>
      </c>
      <c r="N50" s="69">
        <f t="shared" si="8"/>
        <v>334.48242589271206</v>
      </c>
      <c r="O50" s="70">
        <f t="shared" si="9"/>
        <v>90291.211012349115</v>
      </c>
      <c r="P50" s="47"/>
    </row>
    <row r="51" spans="1:16" ht="15" customHeight="1" x14ac:dyDescent="0.25">
      <c r="A51" s="47"/>
      <c r="B51" s="68">
        <f t="shared" si="10"/>
        <v>31</v>
      </c>
      <c r="C51" s="69">
        <f t="shared" si="2"/>
        <v>542.16630668868288</v>
      </c>
      <c r="D51" s="69">
        <f t="shared" si="3"/>
        <v>195.13769724989695</v>
      </c>
      <c r="E51" s="69">
        <f t="shared" si="11"/>
        <v>347.02860943878591</v>
      </c>
      <c r="F51" s="69">
        <f t="shared" si="4"/>
        <v>0</v>
      </c>
      <c r="G51" s="70">
        <f t="shared" si="12"/>
        <v>84803.966554152605</v>
      </c>
      <c r="H51" s="47"/>
      <c r="I51" s="67"/>
      <c r="J51" s="47"/>
      <c r="K51" s="68">
        <f t="shared" si="5"/>
        <v>31</v>
      </c>
      <c r="L51" s="69">
        <f t="shared" si="6"/>
        <v>542.16630668868288</v>
      </c>
      <c r="M51" s="69">
        <f t="shared" si="7"/>
        <v>206.91735856996672</v>
      </c>
      <c r="N51" s="69">
        <f t="shared" si="8"/>
        <v>335.24894811871616</v>
      </c>
      <c r="O51" s="70">
        <f t="shared" si="9"/>
        <v>89955.962064230393</v>
      </c>
      <c r="P51" s="47"/>
    </row>
    <row r="52" spans="1:16" ht="15" customHeight="1" x14ac:dyDescent="0.25">
      <c r="A52" s="47"/>
      <c r="B52" s="68">
        <f t="shared" si="10"/>
        <v>32</v>
      </c>
      <c r="C52" s="69">
        <f t="shared" si="2"/>
        <v>542.16630668868288</v>
      </c>
      <c r="D52" s="69">
        <f t="shared" si="3"/>
        <v>194.34242335326638</v>
      </c>
      <c r="E52" s="69">
        <f t="shared" si="11"/>
        <v>347.8238833354165</v>
      </c>
      <c r="F52" s="69">
        <f t="shared" si="4"/>
        <v>0</v>
      </c>
      <c r="G52" s="70">
        <f t="shared" si="12"/>
        <v>84456.142670817193</v>
      </c>
      <c r="H52" s="47"/>
      <c r="I52" s="67"/>
      <c r="J52" s="47"/>
      <c r="K52" s="68">
        <f t="shared" si="5"/>
        <v>32</v>
      </c>
      <c r="L52" s="69">
        <f t="shared" si="6"/>
        <v>542.16630668868288</v>
      </c>
      <c r="M52" s="69">
        <f t="shared" si="7"/>
        <v>206.14907973052797</v>
      </c>
      <c r="N52" s="69">
        <f t="shared" si="8"/>
        <v>336.01722695815488</v>
      </c>
      <c r="O52" s="70">
        <f t="shared" si="9"/>
        <v>89619.94483727224</v>
      </c>
      <c r="P52" s="47"/>
    </row>
    <row r="53" spans="1:16" ht="15" customHeight="1" x14ac:dyDescent="0.25">
      <c r="A53" s="47"/>
      <c r="B53" s="68">
        <f t="shared" si="10"/>
        <v>33</v>
      </c>
      <c r="C53" s="69">
        <f t="shared" si="2"/>
        <v>542.16630668868288</v>
      </c>
      <c r="D53" s="69">
        <f t="shared" si="3"/>
        <v>193.54532695395608</v>
      </c>
      <c r="E53" s="69">
        <f t="shared" si="11"/>
        <v>348.6209797347268</v>
      </c>
      <c r="F53" s="69">
        <f t="shared" si="4"/>
        <v>0</v>
      </c>
      <c r="G53" s="70">
        <f t="shared" si="12"/>
        <v>84107.521691082467</v>
      </c>
      <c r="H53" s="47"/>
      <c r="I53" s="67"/>
      <c r="J53" s="47"/>
      <c r="K53" s="68">
        <f t="shared" si="5"/>
        <v>33</v>
      </c>
      <c r="L53" s="69">
        <f t="shared" si="6"/>
        <v>542.16630668868288</v>
      </c>
      <c r="M53" s="69">
        <f t="shared" si="7"/>
        <v>205.37904025208221</v>
      </c>
      <c r="N53" s="69">
        <f t="shared" si="8"/>
        <v>336.7872664366007</v>
      </c>
      <c r="O53" s="70">
        <f t="shared" si="9"/>
        <v>89283.157570835639</v>
      </c>
      <c r="P53" s="47"/>
    </row>
    <row r="54" spans="1:16" ht="15" customHeight="1" x14ac:dyDescent="0.25">
      <c r="A54" s="47"/>
      <c r="B54" s="68">
        <f t="shared" si="10"/>
        <v>34</v>
      </c>
      <c r="C54" s="69">
        <f t="shared" si="2"/>
        <v>542.16630668868288</v>
      </c>
      <c r="D54" s="69">
        <f t="shared" si="3"/>
        <v>192.74640387539733</v>
      </c>
      <c r="E54" s="69">
        <f t="shared" si="11"/>
        <v>349.41990281328555</v>
      </c>
      <c r="F54" s="69">
        <f t="shared" si="4"/>
        <v>0</v>
      </c>
      <c r="G54" s="70">
        <f t="shared" si="12"/>
        <v>83758.101788269181</v>
      </c>
      <c r="H54" s="47"/>
      <c r="I54" s="67"/>
      <c r="J54" s="47"/>
      <c r="K54" s="68">
        <f t="shared" si="5"/>
        <v>34</v>
      </c>
      <c r="L54" s="69">
        <f t="shared" si="6"/>
        <v>542.16630668868288</v>
      </c>
      <c r="M54" s="69">
        <f t="shared" si="7"/>
        <v>204.60723609983168</v>
      </c>
      <c r="N54" s="69">
        <f t="shared" si="8"/>
        <v>337.55907058885123</v>
      </c>
      <c r="O54" s="70">
        <f t="shared" si="9"/>
        <v>88945.598500246793</v>
      </c>
      <c r="P54" s="47"/>
    </row>
    <row r="55" spans="1:16" ht="15" customHeight="1" x14ac:dyDescent="0.25">
      <c r="A55" s="47"/>
      <c r="B55" s="68">
        <f t="shared" si="10"/>
        <v>35</v>
      </c>
      <c r="C55" s="69">
        <f t="shared" si="2"/>
        <v>542.16630668868288</v>
      </c>
      <c r="D55" s="69">
        <f t="shared" si="3"/>
        <v>191.94564993145022</v>
      </c>
      <c r="E55" s="69">
        <f t="shared" si="11"/>
        <v>350.22065675723263</v>
      </c>
      <c r="F55" s="69">
        <f t="shared" si="4"/>
        <v>0</v>
      </c>
      <c r="G55" s="70">
        <f t="shared" si="12"/>
        <v>83407.881131511953</v>
      </c>
      <c r="H55" s="47"/>
      <c r="I55" s="67"/>
      <c r="J55" s="47"/>
      <c r="K55" s="68">
        <f t="shared" si="5"/>
        <v>35</v>
      </c>
      <c r="L55" s="69">
        <f t="shared" si="6"/>
        <v>542.16630668868288</v>
      </c>
      <c r="M55" s="69">
        <f t="shared" si="7"/>
        <v>203.83366322973222</v>
      </c>
      <c r="N55" s="69">
        <f t="shared" si="8"/>
        <v>338.33264345895066</v>
      </c>
      <c r="O55" s="70">
        <f t="shared" si="9"/>
        <v>88607.265856787839</v>
      </c>
      <c r="P55" s="47"/>
    </row>
    <row r="56" spans="1:16" ht="15" customHeight="1" x14ac:dyDescent="0.25">
      <c r="A56" s="47"/>
      <c r="B56" s="68">
        <f t="shared" si="10"/>
        <v>36</v>
      </c>
      <c r="C56" s="69">
        <f t="shared" si="2"/>
        <v>542.16630668868288</v>
      </c>
      <c r="D56" s="69">
        <f t="shared" si="3"/>
        <v>191.14306092638157</v>
      </c>
      <c r="E56" s="69">
        <f t="shared" si="11"/>
        <v>351.02324576230131</v>
      </c>
      <c r="F56" s="69">
        <f t="shared" si="4"/>
        <v>1000</v>
      </c>
      <c r="G56" s="70">
        <f t="shared" si="12"/>
        <v>82056.857885749647</v>
      </c>
      <c r="H56" s="47"/>
      <c r="I56" s="67"/>
      <c r="J56" s="47"/>
      <c r="K56" s="68">
        <f t="shared" si="5"/>
        <v>36</v>
      </c>
      <c r="L56" s="69">
        <f t="shared" si="6"/>
        <v>542.16630668868288</v>
      </c>
      <c r="M56" s="69">
        <f t="shared" si="7"/>
        <v>203.05831758847214</v>
      </c>
      <c r="N56" s="69">
        <f t="shared" si="8"/>
        <v>339.10798910021072</v>
      </c>
      <c r="O56" s="70">
        <f t="shared" si="9"/>
        <v>88268.157867687623</v>
      </c>
      <c r="P56" s="47"/>
    </row>
    <row r="57" spans="1:16" ht="15" customHeight="1" x14ac:dyDescent="0.25">
      <c r="A57" s="47"/>
      <c r="B57" s="68">
        <f t="shared" si="10"/>
        <v>37</v>
      </c>
      <c r="C57" s="69">
        <f t="shared" si="2"/>
        <v>542.16630668868288</v>
      </c>
      <c r="D57" s="69">
        <f t="shared" si="3"/>
        <v>188.04696598817628</v>
      </c>
      <c r="E57" s="69">
        <f t="shared" si="11"/>
        <v>354.1193407005066</v>
      </c>
      <c r="F57" s="69">
        <f t="shared" si="4"/>
        <v>0</v>
      </c>
      <c r="G57" s="70">
        <f t="shared" si="12"/>
        <v>81702.738545049142</v>
      </c>
      <c r="H57" s="47"/>
      <c r="I57" s="67"/>
      <c r="J57" s="47"/>
      <c r="K57" s="68">
        <f t="shared" si="5"/>
        <v>37</v>
      </c>
      <c r="L57" s="69">
        <f t="shared" si="6"/>
        <v>542.16630668868288</v>
      </c>
      <c r="M57" s="69">
        <f t="shared" si="7"/>
        <v>202.28119511345079</v>
      </c>
      <c r="N57" s="69">
        <f t="shared" si="8"/>
        <v>339.88511157523209</v>
      </c>
      <c r="O57" s="70">
        <f t="shared" si="9"/>
        <v>87928.27275611239</v>
      </c>
      <c r="P57" s="47"/>
    </row>
    <row r="58" spans="1:16" ht="15" customHeight="1" x14ac:dyDescent="0.25">
      <c r="A58" s="47"/>
      <c r="B58" s="68">
        <f t="shared" si="10"/>
        <v>38</v>
      </c>
      <c r="C58" s="69">
        <f t="shared" si="2"/>
        <v>542.16630668868288</v>
      </c>
      <c r="D58" s="69">
        <f t="shared" si="3"/>
        <v>187.23544249907096</v>
      </c>
      <c r="E58" s="69">
        <f t="shared" si="11"/>
        <v>354.93086418961195</v>
      </c>
      <c r="F58" s="69">
        <f t="shared" si="4"/>
        <v>0</v>
      </c>
      <c r="G58" s="70">
        <f t="shared" si="12"/>
        <v>81347.807680859536</v>
      </c>
      <c r="H58" s="47"/>
      <c r="I58" s="67"/>
      <c r="J58" s="47"/>
      <c r="K58" s="68">
        <f t="shared" si="5"/>
        <v>38</v>
      </c>
      <c r="L58" s="69">
        <f t="shared" si="6"/>
        <v>542.16630668868288</v>
      </c>
      <c r="M58" s="69">
        <f t="shared" si="7"/>
        <v>201.50229173275756</v>
      </c>
      <c r="N58" s="69">
        <f t="shared" si="8"/>
        <v>340.66401495592532</v>
      </c>
      <c r="O58" s="70">
        <f t="shared" si="9"/>
        <v>87587.608741156466</v>
      </c>
      <c r="P58" s="47"/>
    </row>
    <row r="59" spans="1:16" ht="15" customHeight="1" x14ac:dyDescent="0.25">
      <c r="A59" s="47"/>
      <c r="B59" s="68">
        <f t="shared" si="10"/>
        <v>39</v>
      </c>
      <c r="C59" s="69">
        <f t="shared" si="2"/>
        <v>542.16630668868288</v>
      </c>
      <c r="D59" s="69">
        <f t="shared" si="3"/>
        <v>186.42205926863645</v>
      </c>
      <c r="E59" s="69">
        <f t="shared" si="11"/>
        <v>355.74424742004646</v>
      </c>
      <c r="F59" s="69">
        <f t="shared" si="4"/>
        <v>0</v>
      </c>
      <c r="G59" s="70">
        <f t="shared" si="12"/>
        <v>80992.063433439485</v>
      </c>
      <c r="H59" s="47"/>
      <c r="I59" s="67"/>
      <c r="J59" s="47"/>
      <c r="K59" s="68">
        <f t="shared" si="5"/>
        <v>39</v>
      </c>
      <c r="L59" s="69">
        <f t="shared" si="6"/>
        <v>542.16630668868288</v>
      </c>
      <c r="M59" s="69">
        <f t="shared" si="7"/>
        <v>200.72160336515023</v>
      </c>
      <c r="N59" s="69">
        <f t="shared" si="8"/>
        <v>341.44470332353262</v>
      </c>
      <c r="O59" s="70">
        <f t="shared" si="9"/>
        <v>87246.164037832932</v>
      </c>
      <c r="P59" s="47"/>
    </row>
    <row r="60" spans="1:16" ht="15" customHeight="1" x14ac:dyDescent="0.25">
      <c r="A60" s="47"/>
      <c r="B60" s="68">
        <f t="shared" si="10"/>
        <v>40</v>
      </c>
      <c r="C60" s="69">
        <f t="shared" si="2"/>
        <v>542.16630668868288</v>
      </c>
      <c r="D60" s="69">
        <f t="shared" si="3"/>
        <v>185.60681203496549</v>
      </c>
      <c r="E60" s="69">
        <f t="shared" si="11"/>
        <v>356.55949465371737</v>
      </c>
      <c r="F60" s="69">
        <f t="shared" si="4"/>
        <v>0</v>
      </c>
      <c r="G60" s="70">
        <f t="shared" si="12"/>
        <v>80635.503938785769</v>
      </c>
      <c r="H60" s="47"/>
      <c r="I60" s="67"/>
      <c r="J60" s="47"/>
      <c r="K60" s="68">
        <f t="shared" si="5"/>
        <v>40</v>
      </c>
      <c r="L60" s="69">
        <f t="shared" si="6"/>
        <v>542.16630668868288</v>
      </c>
      <c r="M60" s="69">
        <f t="shared" si="7"/>
        <v>199.9391259200338</v>
      </c>
      <c r="N60" s="69">
        <f t="shared" si="8"/>
        <v>342.22718076864908</v>
      </c>
      <c r="O60" s="70">
        <f t="shared" si="9"/>
        <v>86903.936857064284</v>
      </c>
      <c r="P60" s="47"/>
    </row>
    <row r="61" spans="1:16" ht="15" customHeight="1" x14ac:dyDescent="0.25">
      <c r="A61" s="47"/>
      <c r="B61" s="68">
        <f t="shared" si="10"/>
        <v>41</v>
      </c>
      <c r="C61" s="69">
        <f t="shared" si="2"/>
        <v>542.16630668868288</v>
      </c>
      <c r="D61" s="69">
        <f t="shared" si="3"/>
        <v>184.78969652638406</v>
      </c>
      <c r="E61" s="69">
        <f t="shared" si="11"/>
        <v>357.37661016229879</v>
      </c>
      <c r="F61" s="69">
        <f t="shared" si="4"/>
        <v>0</v>
      </c>
      <c r="G61" s="70">
        <f t="shared" si="12"/>
        <v>80278.127328623465</v>
      </c>
      <c r="H61" s="47"/>
      <c r="I61" s="67"/>
      <c r="J61" s="47"/>
      <c r="K61" s="68">
        <f t="shared" si="5"/>
        <v>41</v>
      </c>
      <c r="L61" s="69">
        <f t="shared" si="6"/>
        <v>542.16630668868288</v>
      </c>
      <c r="M61" s="69">
        <f t="shared" si="7"/>
        <v>199.15485529743898</v>
      </c>
      <c r="N61" s="69">
        <f t="shared" si="8"/>
        <v>343.0114513912439</v>
      </c>
      <c r="O61" s="70">
        <f t="shared" si="9"/>
        <v>86560.925405673042</v>
      </c>
      <c r="P61" s="47"/>
    </row>
    <row r="62" spans="1:16" ht="15" customHeight="1" x14ac:dyDescent="0.25">
      <c r="A62" s="47"/>
      <c r="B62" s="68">
        <f t="shared" si="10"/>
        <v>42</v>
      </c>
      <c r="C62" s="69">
        <f t="shared" si="2"/>
        <v>542.16630668868288</v>
      </c>
      <c r="D62" s="69">
        <f t="shared" si="3"/>
        <v>183.97070846142879</v>
      </c>
      <c r="E62" s="69">
        <f t="shared" si="11"/>
        <v>358.1955982272541</v>
      </c>
      <c r="F62" s="69">
        <f t="shared" si="4"/>
        <v>1000</v>
      </c>
      <c r="G62" s="70">
        <f t="shared" si="12"/>
        <v>78919.931730396216</v>
      </c>
      <c r="H62" s="47"/>
      <c r="I62" s="67"/>
      <c r="J62" s="47"/>
      <c r="K62" s="68">
        <f t="shared" si="5"/>
        <v>42</v>
      </c>
      <c r="L62" s="69">
        <f t="shared" si="6"/>
        <v>542.16630668868288</v>
      </c>
      <c r="M62" s="69">
        <f t="shared" si="7"/>
        <v>198.36878738800073</v>
      </c>
      <c r="N62" s="69">
        <f t="shared" si="8"/>
        <v>343.79751930068215</v>
      </c>
      <c r="O62" s="70">
        <f t="shared" si="9"/>
        <v>86217.127886372356</v>
      </c>
      <c r="P62" s="47"/>
    </row>
    <row r="63" spans="1:16" ht="15" customHeight="1" x14ac:dyDescent="0.25">
      <c r="A63" s="47"/>
      <c r="B63" s="68">
        <f t="shared" si="10"/>
        <v>43</v>
      </c>
      <c r="C63" s="69">
        <f t="shared" si="2"/>
        <v>542.16630668868288</v>
      </c>
      <c r="D63" s="69">
        <f t="shared" si="3"/>
        <v>180.85817688215801</v>
      </c>
      <c r="E63" s="69">
        <f t="shared" si="11"/>
        <v>361.3081298065249</v>
      </c>
      <c r="F63" s="69">
        <f t="shared" si="4"/>
        <v>0</v>
      </c>
      <c r="G63" s="70">
        <f t="shared" si="12"/>
        <v>78558.623600589694</v>
      </c>
      <c r="H63" s="47"/>
      <c r="I63" s="67"/>
      <c r="J63" s="47"/>
      <c r="K63" s="68">
        <f t="shared" si="5"/>
        <v>43</v>
      </c>
      <c r="L63" s="69">
        <f t="shared" si="6"/>
        <v>542.16630668868288</v>
      </c>
      <c r="M63" s="69">
        <f t="shared" si="7"/>
        <v>197.58091807293664</v>
      </c>
      <c r="N63" s="69">
        <f t="shared" si="8"/>
        <v>344.58538861574624</v>
      </c>
      <c r="O63" s="70">
        <f t="shared" si="9"/>
        <v>85872.542497756614</v>
      </c>
      <c r="P63" s="47"/>
    </row>
    <row r="64" spans="1:16" ht="15" customHeight="1" x14ac:dyDescent="0.25">
      <c r="A64" s="47"/>
      <c r="B64" s="68">
        <f t="shared" si="10"/>
        <v>44</v>
      </c>
      <c r="C64" s="69">
        <f t="shared" si="2"/>
        <v>542.16630668868288</v>
      </c>
      <c r="D64" s="69">
        <f t="shared" si="3"/>
        <v>180.0301790846847</v>
      </c>
      <c r="E64" s="69">
        <f t="shared" si="11"/>
        <v>362.13612760399815</v>
      </c>
      <c r="F64" s="69">
        <f t="shared" si="4"/>
        <v>0</v>
      </c>
      <c r="G64" s="70">
        <f t="shared" si="12"/>
        <v>78196.487472985697</v>
      </c>
      <c r="H64" s="47"/>
      <c r="I64" s="67"/>
      <c r="J64" s="47"/>
      <c r="K64" s="68">
        <f t="shared" si="5"/>
        <v>44</v>
      </c>
      <c r="L64" s="69">
        <f t="shared" si="6"/>
        <v>542.16630668868288</v>
      </c>
      <c r="M64" s="69">
        <f t="shared" si="7"/>
        <v>196.79124322402558</v>
      </c>
      <c r="N64" s="69">
        <f t="shared" si="8"/>
        <v>345.37506346465727</v>
      </c>
      <c r="O64" s="70">
        <f t="shared" si="9"/>
        <v>85527.167434291958</v>
      </c>
      <c r="P64" s="47"/>
    </row>
    <row r="65" spans="1:16" ht="15" customHeight="1" x14ac:dyDescent="0.25">
      <c r="A65" s="47"/>
      <c r="B65" s="68">
        <f t="shared" si="10"/>
        <v>45</v>
      </c>
      <c r="C65" s="69">
        <f t="shared" si="2"/>
        <v>542.16630668868288</v>
      </c>
      <c r="D65" s="69">
        <f t="shared" si="3"/>
        <v>179.20028379225889</v>
      </c>
      <c r="E65" s="69">
        <f t="shared" si="11"/>
        <v>362.96602289642396</v>
      </c>
      <c r="F65" s="69">
        <f t="shared" si="4"/>
        <v>0</v>
      </c>
      <c r="G65" s="70">
        <f t="shared" si="12"/>
        <v>77833.521450089276</v>
      </c>
      <c r="H65" s="47"/>
      <c r="I65" s="67"/>
      <c r="J65" s="47"/>
      <c r="K65" s="68">
        <f t="shared" si="5"/>
        <v>45</v>
      </c>
      <c r="L65" s="69">
        <f t="shared" si="6"/>
        <v>542.16630668868288</v>
      </c>
      <c r="M65" s="69">
        <f t="shared" si="7"/>
        <v>195.99975870358574</v>
      </c>
      <c r="N65" s="69">
        <f t="shared" si="8"/>
        <v>346.16654798509717</v>
      </c>
      <c r="O65" s="70">
        <f t="shared" si="9"/>
        <v>85181.000886306865</v>
      </c>
      <c r="P65" s="47"/>
    </row>
    <row r="66" spans="1:16" ht="15" customHeight="1" x14ac:dyDescent="0.25">
      <c r="A66" s="47"/>
      <c r="B66" s="68">
        <f t="shared" si="10"/>
        <v>46</v>
      </c>
      <c r="C66" s="69">
        <f t="shared" si="2"/>
        <v>542.16630668868288</v>
      </c>
      <c r="D66" s="69">
        <f t="shared" si="3"/>
        <v>178.36848665645459</v>
      </c>
      <c r="E66" s="69">
        <f t="shared" si="11"/>
        <v>363.79782003222829</v>
      </c>
      <c r="F66" s="69">
        <f t="shared" si="4"/>
        <v>0</v>
      </c>
      <c r="G66" s="70">
        <f t="shared" si="12"/>
        <v>77469.723630057051</v>
      </c>
      <c r="H66" s="47"/>
      <c r="I66" s="67"/>
      <c r="J66" s="47"/>
      <c r="K66" s="68">
        <f t="shared" si="5"/>
        <v>46</v>
      </c>
      <c r="L66" s="69">
        <f t="shared" si="6"/>
        <v>542.16630668868288</v>
      </c>
      <c r="M66" s="69">
        <f t="shared" si="7"/>
        <v>195.20646036445322</v>
      </c>
      <c r="N66" s="69">
        <f t="shared" si="8"/>
        <v>346.95984632422966</v>
      </c>
      <c r="O66" s="70">
        <f t="shared" si="9"/>
        <v>84834.041039982636</v>
      </c>
      <c r="P66" s="47"/>
    </row>
    <row r="67" spans="1:16" ht="15" customHeight="1" x14ac:dyDescent="0.25">
      <c r="A67" s="47"/>
      <c r="B67" s="68">
        <f t="shared" si="10"/>
        <v>47</v>
      </c>
      <c r="C67" s="69">
        <f t="shared" si="2"/>
        <v>542.16630668868288</v>
      </c>
      <c r="D67" s="69">
        <f t="shared" si="3"/>
        <v>177.53478331888076</v>
      </c>
      <c r="E67" s="69">
        <f t="shared" si="11"/>
        <v>364.63152336980215</v>
      </c>
      <c r="F67" s="69">
        <f t="shared" si="4"/>
        <v>0</v>
      </c>
      <c r="G67" s="70">
        <f t="shared" si="12"/>
        <v>77105.092106687254</v>
      </c>
      <c r="H67" s="47"/>
      <c r="I67" s="67"/>
      <c r="J67" s="47"/>
      <c r="K67" s="68">
        <f t="shared" si="5"/>
        <v>47</v>
      </c>
      <c r="L67" s="69">
        <f t="shared" si="6"/>
        <v>542.16630668868288</v>
      </c>
      <c r="M67" s="69">
        <f t="shared" si="7"/>
        <v>194.41134404996021</v>
      </c>
      <c r="N67" s="69">
        <f t="shared" si="8"/>
        <v>347.75496263872265</v>
      </c>
      <c r="O67" s="70">
        <f t="shared" si="9"/>
        <v>84486.286077343917</v>
      </c>
      <c r="P67" s="47"/>
    </row>
    <row r="68" spans="1:16" ht="15" customHeight="1" x14ac:dyDescent="0.25">
      <c r="A68" s="47"/>
      <c r="B68" s="68">
        <f t="shared" si="10"/>
        <v>48</v>
      </c>
      <c r="C68" s="69">
        <f t="shared" si="2"/>
        <v>542.16630668868288</v>
      </c>
      <c r="D68" s="69">
        <f t="shared" si="3"/>
        <v>176.69916941115829</v>
      </c>
      <c r="E68" s="69">
        <f t="shared" si="11"/>
        <v>365.46713727752456</v>
      </c>
      <c r="F68" s="69">
        <f t="shared" si="4"/>
        <v>1000</v>
      </c>
      <c r="G68" s="70">
        <f t="shared" si="12"/>
        <v>75739.624969409735</v>
      </c>
      <c r="H68" s="47"/>
      <c r="I68" s="67"/>
      <c r="J68" s="47"/>
      <c r="K68" s="68">
        <f t="shared" si="5"/>
        <v>48</v>
      </c>
      <c r="L68" s="69">
        <f t="shared" si="6"/>
        <v>542.16630668868288</v>
      </c>
      <c r="M68" s="69">
        <f t="shared" si="7"/>
        <v>193.61440559391315</v>
      </c>
      <c r="N68" s="69">
        <f t="shared" si="8"/>
        <v>348.55190109476973</v>
      </c>
      <c r="O68" s="70">
        <f t="shared" si="9"/>
        <v>84137.734176249141</v>
      </c>
      <c r="P68" s="47"/>
    </row>
    <row r="69" spans="1:16" ht="15" customHeight="1" x14ac:dyDescent="0.25">
      <c r="A69" s="47"/>
      <c r="B69" s="68">
        <f t="shared" si="10"/>
        <v>49</v>
      </c>
      <c r="C69" s="69">
        <f t="shared" si="2"/>
        <v>542.16630668868288</v>
      </c>
      <c r="D69" s="69">
        <f t="shared" si="3"/>
        <v>173.56997388823063</v>
      </c>
      <c r="E69" s="69">
        <f t="shared" si="11"/>
        <v>368.59633280045227</v>
      </c>
      <c r="F69" s="69">
        <f t="shared" si="4"/>
        <v>0</v>
      </c>
      <c r="G69" s="70">
        <f t="shared" si="12"/>
        <v>75371.028636609277</v>
      </c>
      <c r="H69" s="47"/>
      <c r="I69" s="67"/>
      <c r="J69" s="47"/>
      <c r="K69" s="68">
        <f t="shared" si="5"/>
        <v>49</v>
      </c>
      <c r="L69" s="69">
        <f t="shared" si="6"/>
        <v>542.16630668868288</v>
      </c>
      <c r="M69" s="69">
        <f t="shared" si="7"/>
        <v>192.81564082057096</v>
      </c>
      <c r="N69" s="69">
        <f t="shared" si="8"/>
        <v>349.35066586811195</v>
      </c>
      <c r="O69" s="70">
        <f t="shared" si="9"/>
        <v>83788.383510381027</v>
      </c>
      <c r="P69" s="47"/>
    </row>
    <row r="70" spans="1:16" ht="15" customHeight="1" x14ac:dyDescent="0.25">
      <c r="A70" s="47"/>
      <c r="B70" s="68">
        <f t="shared" si="10"/>
        <v>50</v>
      </c>
      <c r="C70" s="69">
        <f t="shared" si="2"/>
        <v>542.16630668868288</v>
      </c>
      <c r="D70" s="69">
        <f t="shared" si="3"/>
        <v>172.72527395889625</v>
      </c>
      <c r="E70" s="69">
        <f t="shared" si="11"/>
        <v>369.44103272978663</v>
      </c>
      <c r="F70" s="69">
        <f t="shared" si="4"/>
        <v>0</v>
      </c>
      <c r="G70" s="70">
        <f t="shared" si="12"/>
        <v>75001.587603879496</v>
      </c>
      <c r="H70" s="47"/>
      <c r="I70" s="67"/>
      <c r="J70" s="47"/>
      <c r="K70" s="68">
        <f t="shared" si="5"/>
        <v>50</v>
      </c>
      <c r="L70" s="69">
        <f t="shared" si="6"/>
        <v>542.16630668868288</v>
      </c>
      <c r="M70" s="69">
        <f t="shared" si="7"/>
        <v>192.01504554462318</v>
      </c>
      <c r="N70" s="69">
        <f t="shared" si="8"/>
        <v>350.15126114405973</v>
      </c>
      <c r="O70" s="70">
        <f t="shared" si="9"/>
        <v>83438.232249236971</v>
      </c>
      <c r="P70" s="47"/>
    </row>
    <row r="71" spans="1:16" ht="15" customHeight="1" x14ac:dyDescent="0.25">
      <c r="A71" s="47"/>
      <c r="B71" s="68">
        <f t="shared" si="10"/>
        <v>51</v>
      </c>
      <c r="C71" s="69">
        <f t="shared" si="2"/>
        <v>542.16630668868288</v>
      </c>
      <c r="D71" s="69">
        <f t="shared" si="3"/>
        <v>171.8786382588905</v>
      </c>
      <c r="E71" s="69">
        <f t="shared" si="11"/>
        <v>370.28766842979235</v>
      </c>
      <c r="F71" s="69">
        <f t="shared" si="4"/>
        <v>0</v>
      </c>
      <c r="G71" s="70">
        <f t="shared" si="12"/>
        <v>74631.299935449701</v>
      </c>
      <c r="H71" s="47"/>
      <c r="I71" s="67"/>
      <c r="J71" s="47"/>
      <c r="K71" s="68">
        <f t="shared" si="5"/>
        <v>51</v>
      </c>
      <c r="L71" s="69">
        <f t="shared" si="6"/>
        <v>542.16630668868288</v>
      </c>
      <c r="M71" s="69">
        <f t="shared" si="7"/>
        <v>191.21261557116807</v>
      </c>
      <c r="N71" s="69">
        <f t="shared" si="8"/>
        <v>350.95369111751484</v>
      </c>
      <c r="O71" s="70">
        <f t="shared" si="9"/>
        <v>83087.278558119462</v>
      </c>
      <c r="P71" s="47"/>
    </row>
    <row r="72" spans="1:16" ht="15" customHeight="1" x14ac:dyDescent="0.25">
      <c r="A72" s="47"/>
      <c r="B72" s="68">
        <f t="shared" si="10"/>
        <v>52</v>
      </c>
      <c r="C72" s="69">
        <f t="shared" si="2"/>
        <v>542.16630668868288</v>
      </c>
      <c r="D72" s="69">
        <f t="shared" si="3"/>
        <v>171.03006235207224</v>
      </c>
      <c r="E72" s="69">
        <f t="shared" si="11"/>
        <v>371.13624433661062</v>
      </c>
      <c r="F72" s="69">
        <f t="shared" si="4"/>
        <v>0</v>
      </c>
      <c r="G72" s="70">
        <f t="shared" si="12"/>
        <v>74260.163691113092</v>
      </c>
      <c r="H72" s="47"/>
      <c r="I72" s="67"/>
      <c r="J72" s="47"/>
      <c r="K72" s="68">
        <f t="shared" si="5"/>
        <v>52</v>
      </c>
      <c r="L72" s="69">
        <f t="shared" si="6"/>
        <v>542.16630668868288</v>
      </c>
      <c r="M72" s="69">
        <f t="shared" si="7"/>
        <v>190.40834669569043</v>
      </c>
      <c r="N72" s="69">
        <f t="shared" si="8"/>
        <v>351.75795999299248</v>
      </c>
      <c r="O72" s="70">
        <f t="shared" si="9"/>
        <v>82735.520598126473</v>
      </c>
      <c r="P72" s="47"/>
    </row>
    <row r="73" spans="1:16" ht="15" customHeight="1" x14ac:dyDescent="0.25">
      <c r="A73" s="47"/>
      <c r="B73" s="68">
        <f t="shared" si="10"/>
        <v>53</v>
      </c>
      <c r="C73" s="69">
        <f t="shared" si="2"/>
        <v>542.16630668868288</v>
      </c>
      <c r="D73" s="69">
        <f t="shared" si="3"/>
        <v>170.17954179213416</v>
      </c>
      <c r="E73" s="69">
        <f t="shared" si="11"/>
        <v>371.98676489654872</v>
      </c>
      <c r="F73" s="69">
        <f t="shared" si="4"/>
        <v>0</v>
      </c>
      <c r="G73" s="70">
        <f t="shared" si="12"/>
        <v>73888.176926216547</v>
      </c>
      <c r="H73" s="47"/>
      <c r="I73" s="67"/>
      <c r="J73" s="47"/>
      <c r="K73" s="68">
        <f t="shared" si="5"/>
        <v>53</v>
      </c>
      <c r="L73" s="69">
        <f t="shared" si="6"/>
        <v>542.16630668868288</v>
      </c>
      <c r="M73" s="69">
        <f t="shared" si="7"/>
        <v>189.60223470403983</v>
      </c>
      <c r="N73" s="69">
        <f t="shared" si="8"/>
        <v>352.56407198464308</v>
      </c>
      <c r="O73" s="70">
        <f t="shared" si="9"/>
        <v>82382.956526141832</v>
      </c>
      <c r="P73" s="47"/>
    </row>
    <row r="74" spans="1:16" ht="15" customHeight="1" x14ac:dyDescent="0.25">
      <c r="A74" s="47"/>
      <c r="B74" s="68">
        <f t="shared" si="10"/>
        <v>54</v>
      </c>
      <c r="C74" s="69">
        <f t="shared" si="2"/>
        <v>542.16630668868288</v>
      </c>
      <c r="D74" s="69">
        <f t="shared" si="3"/>
        <v>169.32707212257958</v>
      </c>
      <c r="E74" s="69">
        <f t="shared" si="11"/>
        <v>372.8392345661033</v>
      </c>
      <c r="F74" s="69">
        <f t="shared" si="4"/>
        <v>1000</v>
      </c>
      <c r="G74" s="70">
        <f t="shared" si="12"/>
        <v>72515.337691650449</v>
      </c>
      <c r="H74" s="47"/>
      <c r="I74" s="67"/>
      <c r="J74" s="47"/>
      <c r="K74" s="68">
        <f t="shared" si="5"/>
        <v>54</v>
      </c>
      <c r="L74" s="69">
        <f t="shared" si="6"/>
        <v>542.16630668868288</v>
      </c>
      <c r="M74" s="69">
        <f t="shared" si="7"/>
        <v>188.79427537240838</v>
      </c>
      <c r="N74" s="69">
        <f t="shared" si="8"/>
        <v>353.3720313162745</v>
      </c>
      <c r="O74" s="70">
        <f t="shared" si="9"/>
        <v>82029.584494825554</v>
      </c>
      <c r="P74" s="47"/>
    </row>
    <row r="75" spans="1:16" ht="15" customHeight="1" x14ac:dyDescent="0.25">
      <c r="A75" s="47"/>
      <c r="B75" s="68">
        <f t="shared" si="10"/>
        <v>55</v>
      </c>
      <c r="C75" s="69">
        <f t="shared" si="2"/>
        <v>542.16630668868288</v>
      </c>
      <c r="D75" s="69">
        <f t="shared" si="3"/>
        <v>166.18098221003228</v>
      </c>
      <c r="E75" s="69">
        <f t="shared" si="11"/>
        <v>375.98532447865057</v>
      </c>
      <c r="F75" s="69">
        <f t="shared" si="4"/>
        <v>0</v>
      </c>
      <c r="G75" s="70">
        <f t="shared" si="12"/>
        <v>72139.352367171799</v>
      </c>
      <c r="H75" s="47"/>
      <c r="I75" s="67"/>
      <c r="J75" s="47"/>
      <c r="K75" s="68">
        <f t="shared" si="5"/>
        <v>55</v>
      </c>
      <c r="L75" s="69">
        <f t="shared" si="6"/>
        <v>542.16630668868288</v>
      </c>
      <c r="M75" s="69">
        <f t="shared" si="7"/>
        <v>187.98446446730856</v>
      </c>
      <c r="N75" s="69">
        <f t="shared" si="8"/>
        <v>354.18184222137432</v>
      </c>
      <c r="O75" s="70">
        <f t="shared" si="9"/>
        <v>81675.402652604185</v>
      </c>
      <c r="P75" s="47"/>
    </row>
    <row r="76" spans="1:16" ht="15" customHeight="1" x14ac:dyDescent="0.25">
      <c r="A76" s="47"/>
      <c r="B76" s="68">
        <f t="shared" si="10"/>
        <v>56</v>
      </c>
      <c r="C76" s="69">
        <f t="shared" si="2"/>
        <v>542.16630668868288</v>
      </c>
      <c r="D76" s="69">
        <f t="shared" si="3"/>
        <v>165.31934917476872</v>
      </c>
      <c r="E76" s="69">
        <f t="shared" si="11"/>
        <v>376.84695751391416</v>
      </c>
      <c r="F76" s="69">
        <f t="shared" si="4"/>
        <v>0</v>
      </c>
      <c r="G76" s="70">
        <f t="shared" si="12"/>
        <v>71762.505409657882</v>
      </c>
      <c r="H76" s="47"/>
      <c r="I76" s="67"/>
      <c r="J76" s="47"/>
      <c r="K76" s="68">
        <f t="shared" si="5"/>
        <v>56</v>
      </c>
      <c r="L76" s="69">
        <f t="shared" si="6"/>
        <v>542.16630668868288</v>
      </c>
      <c r="M76" s="69">
        <f t="shared" si="7"/>
        <v>187.17279774555126</v>
      </c>
      <c r="N76" s="69">
        <f t="shared" si="8"/>
        <v>354.99350894313159</v>
      </c>
      <c r="O76" s="70">
        <f t="shared" si="9"/>
        <v>81320.409143661047</v>
      </c>
      <c r="P76" s="47"/>
    </row>
    <row r="77" spans="1:16" ht="15" customHeight="1" x14ac:dyDescent="0.25">
      <c r="A77" s="47"/>
      <c r="B77" s="68">
        <f t="shared" si="10"/>
        <v>57</v>
      </c>
      <c r="C77" s="69">
        <f t="shared" si="2"/>
        <v>542.16630668868288</v>
      </c>
      <c r="D77" s="69">
        <f t="shared" si="3"/>
        <v>164.45574156379931</v>
      </c>
      <c r="E77" s="69">
        <f t="shared" si="11"/>
        <v>377.7105651248836</v>
      </c>
      <c r="F77" s="69">
        <f t="shared" si="4"/>
        <v>0</v>
      </c>
      <c r="G77" s="70">
        <f t="shared" si="12"/>
        <v>71384.794844532997</v>
      </c>
      <c r="H77" s="47"/>
      <c r="I77" s="67"/>
      <c r="J77" s="47"/>
      <c r="K77" s="68">
        <f t="shared" si="5"/>
        <v>57</v>
      </c>
      <c r="L77" s="69">
        <f t="shared" si="6"/>
        <v>542.16630668868288</v>
      </c>
      <c r="M77" s="69">
        <f t="shared" si="7"/>
        <v>186.35927095422323</v>
      </c>
      <c r="N77" s="69">
        <f t="shared" si="8"/>
        <v>355.80703573445965</v>
      </c>
      <c r="O77" s="70">
        <f t="shared" si="9"/>
        <v>80964.602107926592</v>
      </c>
      <c r="P77" s="47"/>
    </row>
    <row r="78" spans="1:16" ht="15" customHeight="1" x14ac:dyDescent="0.25">
      <c r="A78" s="47"/>
      <c r="B78" s="68">
        <f t="shared" si="10"/>
        <v>58</v>
      </c>
      <c r="C78" s="69">
        <f t="shared" si="2"/>
        <v>542.16630668868288</v>
      </c>
      <c r="D78" s="69">
        <f t="shared" si="3"/>
        <v>163.59015485205478</v>
      </c>
      <c r="E78" s="69">
        <f t="shared" si="11"/>
        <v>378.57615183662813</v>
      </c>
      <c r="F78" s="69">
        <f t="shared" si="4"/>
        <v>0</v>
      </c>
      <c r="G78" s="70">
        <f t="shared" si="12"/>
        <v>71006.218692696362</v>
      </c>
      <c r="H78" s="47"/>
      <c r="I78" s="67"/>
      <c r="J78" s="47"/>
      <c r="K78" s="68">
        <f t="shared" si="5"/>
        <v>58</v>
      </c>
      <c r="L78" s="69">
        <f t="shared" si="6"/>
        <v>542.16630668868288</v>
      </c>
      <c r="M78" s="69">
        <f t="shared" si="7"/>
        <v>185.54387983066511</v>
      </c>
      <c r="N78" s="69">
        <f t="shared" si="8"/>
        <v>356.62242685801777</v>
      </c>
      <c r="O78" s="70">
        <f t="shared" si="9"/>
        <v>80607.97968106858</v>
      </c>
      <c r="P78" s="47"/>
    </row>
    <row r="79" spans="1:16" ht="15" customHeight="1" x14ac:dyDescent="0.25">
      <c r="A79" s="47"/>
      <c r="B79" s="68">
        <f t="shared" si="10"/>
        <v>59</v>
      </c>
      <c r="C79" s="69">
        <f t="shared" si="2"/>
        <v>542.16630668868288</v>
      </c>
      <c r="D79" s="69">
        <f t="shared" si="3"/>
        <v>162.72258450409583</v>
      </c>
      <c r="E79" s="69">
        <f t="shared" si="11"/>
        <v>379.44372218458705</v>
      </c>
      <c r="F79" s="69">
        <f t="shared" si="4"/>
        <v>0</v>
      </c>
      <c r="G79" s="70">
        <f t="shared" si="12"/>
        <v>70626.774970511775</v>
      </c>
      <c r="H79" s="47"/>
      <c r="I79" s="67"/>
      <c r="J79" s="47"/>
      <c r="K79" s="68">
        <f t="shared" si="5"/>
        <v>59</v>
      </c>
      <c r="L79" s="69">
        <f t="shared" si="6"/>
        <v>542.16630668868288</v>
      </c>
      <c r="M79" s="69">
        <f t="shared" si="7"/>
        <v>184.72662010244883</v>
      </c>
      <c r="N79" s="69">
        <f t="shared" si="8"/>
        <v>357.43968658623407</v>
      </c>
      <c r="O79" s="70">
        <f t="shared" si="9"/>
        <v>80250.539994482344</v>
      </c>
      <c r="P79" s="47"/>
    </row>
    <row r="80" spans="1:16" ht="15" customHeight="1" x14ac:dyDescent="0.25">
      <c r="A80" s="47"/>
      <c r="B80" s="68">
        <f t="shared" si="10"/>
        <v>60</v>
      </c>
      <c r="C80" s="69">
        <f t="shared" si="2"/>
        <v>542.16630668868288</v>
      </c>
      <c r="D80" s="69">
        <f t="shared" si="3"/>
        <v>161.85302597408949</v>
      </c>
      <c r="E80" s="69">
        <f t="shared" si="11"/>
        <v>380.31328071459336</v>
      </c>
      <c r="F80" s="69">
        <f t="shared" si="4"/>
        <v>1000</v>
      </c>
      <c r="G80" s="70">
        <f t="shared" si="12"/>
        <v>69246.461689797186</v>
      </c>
      <c r="H80" s="47"/>
      <c r="I80" s="67"/>
      <c r="J80" s="47"/>
      <c r="K80" s="68">
        <f t="shared" si="5"/>
        <v>60</v>
      </c>
      <c r="L80" s="69">
        <f t="shared" si="6"/>
        <v>542.16630668868288</v>
      </c>
      <c r="M80" s="69">
        <f t="shared" si="7"/>
        <v>183.90748748735538</v>
      </c>
      <c r="N80" s="69">
        <f t="shared" si="8"/>
        <v>358.25881920132747</v>
      </c>
      <c r="O80" s="70">
        <f t="shared" si="9"/>
        <v>79892.281175281023</v>
      </c>
      <c r="P80" s="47"/>
    </row>
    <row r="81" spans="1:16" ht="15" customHeight="1" x14ac:dyDescent="0.25">
      <c r="A81" s="47"/>
      <c r="B81" s="68">
        <f t="shared" si="10"/>
        <v>61</v>
      </c>
      <c r="C81" s="69">
        <f t="shared" si="2"/>
        <v>542.16630668868288</v>
      </c>
      <c r="D81" s="69">
        <f t="shared" si="3"/>
        <v>158.68980803911856</v>
      </c>
      <c r="E81" s="69">
        <f t="shared" si="11"/>
        <v>383.47649864956429</v>
      </c>
      <c r="F81" s="69">
        <f t="shared" si="4"/>
        <v>0</v>
      </c>
      <c r="G81" s="70">
        <f t="shared" si="12"/>
        <v>68862.985191147629</v>
      </c>
      <c r="H81" s="47"/>
      <c r="I81" s="67"/>
      <c r="J81" s="47"/>
      <c r="K81" s="68">
        <f t="shared" si="5"/>
        <v>61</v>
      </c>
      <c r="L81" s="69">
        <f t="shared" si="6"/>
        <v>542.16630668868288</v>
      </c>
      <c r="M81" s="69">
        <f t="shared" si="7"/>
        <v>183.08647769335235</v>
      </c>
      <c r="N81" s="69">
        <f t="shared" si="8"/>
        <v>359.07982899533056</v>
      </c>
      <c r="O81" s="70">
        <f t="shared" si="9"/>
        <v>79533.201346285699</v>
      </c>
      <c r="P81" s="47"/>
    </row>
    <row r="82" spans="1:16" ht="15" customHeight="1" x14ac:dyDescent="0.25">
      <c r="A82" s="47"/>
      <c r="B82" s="68">
        <f t="shared" si="10"/>
        <v>62</v>
      </c>
      <c r="C82" s="69">
        <f t="shared" si="2"/>
        <v>542.16630668868288</v>
      </c>
      <c r="D82" s="69">
        <f t="shared" si="3"/>
        <v>157.81100772971331</v>
      </c>
      <c r="E82" s="69">
        <f t="shared" si="11"/>
        <v>384.35529895896957</v>
      </c>
      <c r="F82" s="69">
        <f t="shared" si="4"/>
        <v>0</v>
      </c>
      <c r="G82" s="70">
        <f t="shared" si="12"/>
        <v>68478.629892188663</v>
      </c>
      <c r="H82" s="47"/>
      <c r="I82" s="67"/>
      <c r="J82" s="47"/>
      <c r="K82" s="68">
        <f t="shared" si="5"/>
        <v>62</v>
      </c>
      <c r="L82" s="69">
        <f t="shared" si="6"/>
        <v>542.16630668868288</v>
      </c>
      <c r="M82" s="69">
        <f t="shared" si="7"/>
        <v>182.26358641857141</v>
      </c>
      <c r="N82" s="69">
        <f t="shared" si="8"/>
        <v>359.90272027011144</v>
      </c>
      <c r="O82" s="70">
        <f t="shared" si="9"/>
        <v>79173.298626015589</v>
      </c>
      <c r="P82" s="47"/>
    </row>
    <row r="83" spans="1:16" ht="15" customHeight="1" x14ac:dyDescent="0.25">
      <c r="A83" s="47"/>
      <c r="B83" s="68">
        <f t="shared" si="10"/>
        <v>63</v>
      </c>
      <c r="C83" s="69">
        <f t="shared" si="2"/>
        <v>542.16630668868288</v>
      </c>
      <c r="D83" s="69">
        <f t="shared" si="3"/>
        <v>156.93019350293235</v>
      </c>
      <c r="E83" s="69">
        <f t="shared" si="11"/>
        <v>385.23611318575053</v>
      </c>
      <c r="F83" s="69">
        <f t="shared" si="4"/>
        <v>0</v>
      </c>
      <c r="G83" s="70">
        <f t="shared" si="12"/>
        <v>68093.393779002916</v>
      </c>
      <c r="H83" s="47"/>
      <c r="I83" s="67"/>
      <c r="J83" s="47"/>
      <c r="K83" s="68">
        <f t="shared" si="5"/>
        <v>63</v>
      </c>
      <c r="L83" s="69">
        <f t="shared" si="6"/>
        <v>542.16630668868288</v>
      </c>
      <c r="M83" s="69">
        <f t="shared" si="7"/>
        <v>181.43880935128573</v>
      </c>
      <c r="N83" s="69">
        <f t="shared" si="8"/>
        <v>360.72749733739715</v>
      </c>
      <c r="O83" s="70">
        <f t="shared" si="9"/>
        <v>78812.571128678188</v>
      </c>
      <c r="P83" s="47"/>
    </row>
    <row r="84" spans="1:16" ht="15" customHeight="1" x14ac:dyDescent="0.25">
      <c r="A84" s="47"/>
      <c r="B84" s="68">
        <f t="shared" si="10"/>
        <v>64</v>
      </c>
      <c r="C84" s="69">
        <f t="shared" si="2"/>
        <v>542.16630668868288</v>
      </c>
      <c r="D84" s="69">
        <f t="shared" si="3"/>
        <v>156.04736074354835</v>
      </c>
      <c r="E84" s="69">
        <f t="shared" si="11"/>
        <v>386.11894594513456</v>
      </c>
      <c r="F84" s="69">
        <f t="shared" si="4"/>
        <v>0</v>
      </c>
      <c r="G84" s="70">
        <f t="shared" si="12"/>
        <v>67707.274833057774</v>
      </c>
      <c r="H84" s="47"/>
      <c r="I84" s="67"/>
      <c r="J84" s="47"/>
      <c r="K84" s="68">
        <f t="shared" si="5"/>
        <v>64</v>
      </c>
      <c r="L84" s="69">
        <f t="shared" si="6"/>
        <v>542.16630668868288</v>
      </c>
      <c r="M84" s="69">
        <f t="shared" si="7"/>
        <v>180.61214216988751</v>
      </c>
      <c r="N84" s="69">
        <f t="shared" si="8"/>
        <v>361.55416451879535</v>
      </c>
      <c r="O84" s="70">
        <f t="shared" si="9"/>
        <v>78451.016964159397</v>
      </c>
      <c r="P84" s="47"/>
    </row>
    <row r="85" spans="1:16" ht="15" customHeight="1" x14ac:dyDescent="0.25">
      <c r="A85" s="47"/>
      <c r="B85" s="68">
        <f t="shared" si="10"/>
        <v>65</v>
      </c>
      <c r="C85" s="69">
        <f t="shared" ref="C85:C148" si="13">IF($C$10&lt;=G84,$C$10,G84+G84*$F$4/12)</f>
        <v>542.16630668868288</v>
      </c>
      <c r="D85" s="69">
        <f t="shared" ref="D85:D148" si="14">IF(C85&gt;0,$F$4/12*G84,"Fully Paid")</f>
        <v>155.1625048257574</v>
      </c>
      <c r="E85" s="69">
        <f t="shared" si="11"/>
        <v>387.00380186292546</v>
      </c>
      <c r="F85" s="69">
        <f t="shared" ref="F85:F148" si="15">IF(G84=0,0,IF(MOD(B85,$F$10)=0,$F$11,0))</f>
        <v>0</v>
      </c>
      <c r="G85" s="70">
        <f t="shared" si="12"/>
        <v>67320.271031194847</v>
      </c>
      <c r="H85" s="47"/>
      <c r="I85" s="67"/>
      <c r="J85" s="47"/>
      <c r="K85" s="68">
        <f t="shared" ref="K85:K148" si="16">IF(O84=0,0,K84+1)</f>
        <v>65</v>
      </c>
      <c r="L85" s="69">
        <f t="shared" ref="L85:L148" si="17">IF($C$10&lt;=O84,$C$10,O84+O84*$F$4/12)</f>
        <v>542.16630668868288</v>
      </c>
      <c r="M85" s="69">
        <f t="shared" ref="M85:M148" si="18">IF(L85&gt;0,$F$4/12*O84,"Fully Paid")</f>
        <v>179.78358054286528</v>
      </c>
      <c r="N85" s="69">
        <f t="shared" ref="N85:N148" si="19">IF(L85&gt;0,MIN(L85-M85,O84),"Fully Paid")</f>
        <v>362.38272614581763</v>
      </c>
      <c r="O85" s="70">
        <f t="shared" ref="O85:O148" si="20">IF(ROUND(O84,5)&gt;0,O84-N85,0)</f>
        <v>78088.634238013576</v>
      </c>
      <c r="P85" s="47"/>
    </row>
    <row r="86" spans="1:16" ht="15" customHeight="1" x14ac:dyDescent="0.25">
      <c r="A86" s="47"/>
      <c r="B86" s="68">
        <f t="shared" ref="B86:B149" si="21">IF(G85=0,0,B85+1)</f>
        <v>66</v>
      </c>
      <c r="C86" s="69">
        <f t="shared" si="13"/>
        <v>542.16630668868288</v>
      </c>
      <c r="D86" s="69">
        <f t="shared" si="14"/>
        <v>154.27562111315487</v>
      </c>
      <c r="E86" s="69">
        <f t="shared" ref="E86:E149" si="22">IF(C86&gt;0,MIN(C86-D86,G85),"Fully Paid")</f>
        <v>387.89068557552798</v>
      </c>
      <c r="F86" s="69">
        <f t="shared" si="15"/>
        <v>1000</v>
      </c>
      <c r="G86" s="70">
        <f t="shared" ref="G86:G149" si="23">IF(ROUND(G85,5)&gt;0,G85-E86-F86,0)</f>
        <v>65932.380345619313</v>
      </c>
      <c r="H86" s="47"/>
      <c r="I86" s="67"/>
      <c r="J86" s="47"/>
      <c r="K86" s="68">
        <f t="shared" si="16"/>
        <v>66</v>
      </c>
      <c r="L86" s="69">
        <f t="shared" si="17"/>
        <v>542.16630668868288</v>
      </c>
      <c r="M86" s="69">
        <f t="shared" si="18"/>
        <v>178.95312012878111</v>
      </c>
      <c r="N86" s="69">
        <f t="shared" si="19"/>
        <v>363.21318655990177</v>
      </c>
      <c r="O86" s="70">
        <f t="shared" si="20"/>
        <v>77725.421051453668</v>
      </c>
      <c r="P86" s="47"/>
    </row>
    <row r="87" spans="1:16" ht="15" customHeight="1" x14ac:dyDescent="0.25">
      <c r="A87" s="47"/>
      <c r="B87" s="68">
        <f t="shared" si="21"/>
        <v>67</v>
      </c>
      <c r="C87" s="69">
        <f t="shared" si="13"/>
        <v>542.16630668868288</v>
      </c>
      <c r="D87" s="69">
        <f t="shared" si="14"/>
        <v>151.09503829204425</v>
      </c>
      <c r="E87" s="69">
        <f t="shared" si="22"/>
        <v>391.07126839663863</v>
      </c>
      <c r="F87" s="69">
        <f t="shared" si="15"/>
        <v>0</v>
      </c>
      <c r="G87" s="70">
        <f t="shared" si="23"/>
        <v>65541.309077222671</v>
      </c>
      <c r="H87" s="47"/>
      <c r="I87" s="67"/>
      <c r="J87" s="47"/>
      <c r="K87" s="68">
        <f t="shared" si="16"/>
        <v>67</v>
      </c>
      <c r="L87" s="69">
        <f t="shared" si="17"/>
        <v>542.16630668868288</v>
      </c>
      <c r="M87" s="69">
        <f t="shared" si="18"/>
        <v>178.120756576248</v>
      </c>
      <c r="N87" s="69">
        <f t="shared" si="19"/>
        <v>364.04555011243485</v>
      </c>
      <c r="O87" s="70">
        <f t="shared" si="20"/>
        <v>77361.37550134123</v>
      </c>
      <c r="P87" s="47"/>
    </row>
    <row r="88" spans="1:16" ht="15" customHeight="1" x14ac:dyDescent="0.25">
      <c r="A88" s="47"/>
      <c r="B88" s="68">
        <f t="shared" si="21"/>
        <v>68</v>
      </c>
      <c r="C88" s="69">
        <f t="shared" si="13"/>
        <v>542.16630668868288</v>
      </c>
      <c r="D88" s="69">
        <f t="shared" si="14"/>
        <v>150.19883330196862</v>
      </c>
      <c r="E88" s="69">
        <f t="shared" si="22"/>
        <v>391.96747338671423</v>
      </c>
      <c r="F88" s="69">
        <f t="shared" si="15"/>
        <v>0</v>
      </c>
      <c r="G88" s="70">
        <f t="shared" si="23"/>
        <v>65149.341603835957</v>
      </c>
      <c r="H88" s="47"/>
      <c r="I88" s="67"/>
      <c r="J88" s="47"/>
      <c r="K88" s="68">
        <f t="shared" si="16"/>
        <v>68</v>
      </c>
      <c r="L88" s="69">
        <f t="shared" si="17"/>
        <v>542.16630668868288</v>
      </c>
      <c r="M88" s="69">
        <f t="shared" si="18"/>
        <v>177.28648552390698</v>
      </c>
      <c r="N88" s="69">
        <f t="shared" si="19"/>
        <v>364.87982116477588</v>
      </c>
      <c r="O88" s="70">
        <f t="shared" si="20"/>
        <v>76996.495680176449</v>
      </c>
      <c r="P88" s="47"/>
    </row>
    <row r="89" spans="1:16" ht="15" customHeight="1" x14ac:dyDescent="0.25">
      <c r="A89" s="47"/>
      <c r="B89" s="68">
        <f t="shared" si="21"/>
        <v>69</v>
      </c>
      <c r="C89" s="69">
        <f t="shared" si="13"/>
        <v>542.16630668868288</v>
      </c>
      <c r="D89" s="69">
        <f t="shared" si="14"/>
        <v>149.30057450879073</v>
      </c>
      <c r="E89" s="69">
        <f t="shared" si="22"/>
        <v>392.86573217989212</v>
      </c>
      <c r="F89" s="69">
        <f t="shared" si="15"/>
        <v>0</v>
      </c>
      <c r="G89" s="70">
        <f t="shared" si="23"/>
        <v>64756.475871656068</v>
      </c>
      <c r="H89" s="47"/>
      <c r="I89" s="67"/>
      <c r="J89" s="47"/>
      <c r="K89" s="68">
        <f t="shared" si="16"/>
        <v>69</v>
      </c>
      <c r="L89" s="69">
        <f t="shared" si="17"/>
        <v>542.16630668868288</v>
      </c>
      <c r="M89" s="69">
        <f t="shared" si="18"/>
        <v>176.45030260040437</v>
      </c>
      <c r="N89" s="69">
        <f t="shared" si="19"/>
        <v>365.71600408827851</v>
      </c>
      <c r="O89" s="70">
        <f t="shared" si="20"/>
        <v>76630.779676088176</v>
      </c>
      <c r="P89" s="47"/>
    </row>
    <row r="90" spans="1:16" ht="15" customHeight="1" x14ac:dyDescent="0.25">
      <c r="A90" s="47"/>
      <c r="B90" s="68">
        <f t="shared" si="21"/>
        <v>70</v>
      </c>
      <c r="C90" s="69">
        <f t="shared" si="13"/>
        <v>542.16630668868288</v>
      </c>
      <c r="D90" s="69">
        <f t="shared" si="14"/>
        <v>148.40025720587849</v>
      </c>
      <c r="E90" s="69">
        <f t="shared" si="22"/>
        <v>393.76604948280442</v>
      </c>
      <c r="F90" s="69">
        <f t="shared" si="15"/>
        <v>0</v>
      </c>
      <c r="G90" s="70">
        <f t="shared" si="23"/>
        <v>64362.709822173267</v>
      </c>
      <c r="H90" s="47"/>
      <c r="I90" s="67"/>
      <c r="J90" s="47"/>
      <c r="K90" s="68">
        <f t="shared" si="16"/>
        <v>70</v>
      </c>
      <c r="L90" s="69">
        <f t="shared" si="17"/>
        <v>542.16630668868288</v>
      </c>
      <c r="M90" s="69">
        <f t="shared" si="18"/>
        <v>175.61220342436874</v>
      </c>
      <c r="N90" s="69">
        <f t="shared" si="19"/>
        <v>366.55410326431411</v>
      </c>
      <c r="O90" s="70">
        <f t="shared" si="20"/>
        <v>76264.225572823867</v>
      </c>
      <c r="P90" s="47"/>
    </row>
    <row r="91" spans="1:16" ht="15" customHeight="1" x14ac:dyDescent="0.25">
      <c r="A91" s="47"/>
      <c r="B91" s="68">
        <f t="shared" si="21"/>
        <v>71</v>
      </c>
      <c r="C91" s="69">
        <f t="shared" si="13"/>
        <v>542.16630668868288</v>
      </c>
      <c r="D91" s="69">
        <f t="shared" si="14"/>
        <v>147.49787667581373</v>
      </c>
      <c r="E91" s="69">
        <f t="shared" si="22"/>
        <v>394.66843001286918</v>
      </c>
      <c r="F91" s="69">
        <f t="shared" si="15"/>
        <v>0</v>
      </c>
      <c r="G91" s="70">
        <f t="shared" si="23"/>
        <v>63968.041392160398</v>
      </c>
      <c r="H91" s="47"/>
      <c r="I91" s="67"/>
      <c r="J91" s="47"/>
      <c r="K91" s="68">
        <f t="shared" si="16"/>
        <v>71</v>
      </c>
      <c r="L91" s="69">
        <f t="shared" si="17"/>
        <v>542.16630668868288</v>
      </c>
      <c r="M91" s="69">
        <f t="shared" si="18"/>
        <v>174.77218360438803</v>
      </c>
      <c r="N91" s="69">
        <f t="shared" si="19"/>
        <v>367.39412308429485</v>
      </c>
      <c r="O91" s="70">
        <f t="shared" si="20"/>
        <v>75896.831449739577</v>
      </c>
      <c r="P91" s="47"/>
    </row>
    <row r="92" spans="1:16" ht="15" customHeight="1" x14ac:dyDescent="0.25">
      <c r="A92" s="47"/>
      <c r="B92" s="68">
        <f t="shared" si="21"/>
        <v>72</v>
      </c>
      <c r="C92" s="69">
        <f t="shared" si="13"/>
        <v>542.16630668868288</v>
      </c>
      <c r="D92" s="69">
        <f t="shared" si="14"/>
        <v>146.59342819036758</v>
      </c>
      <c r="E92" s="69">
        <f t="shared" si="22"/>
        <v>395.57287849831528</v>
      </c>
      <c r="F92" s="69">
        <f t="shared" si="15"/>
        <v>1000</v>
      </c>
      <c r="G92" s="70">
        <f t="shared" si="23"/>
        <v>62572.468513662083</v>
      </c>
      <c r="H92" s="47"/>
      <c r="I92" s="67"/>
      <c r="J92" s="47"/>
      <c r="K92" s="68">
        <f t="shared" si="16"/>
        <v>72</v>
      </c>
      <c r="L92" s="69">
        <f t="shared" si="17"/>
        <v>542.16630668868288</v>
      </c>
      <c r="M92" s="69">
        <f t="shared" si="18"/>
        <v>173.93023873898653</v>
      </c>
      <c r="N92" s="69">
        <f t="shared" si="19"/>
        <v>368.23606794969635</v>
      </c>
      <c r="O92" s="70">
        <f t="shared" si="20"/>
        <v>75528.595381789884</v>
      </c>
      <c r="P92" s="47"/>
    </row>
    <row r="93" spans="1:16" ht="15" customHeight="1" x14ac:dyDescent="0.25">
      <c r="A93" s="47"/>
      <c r="B93" s="68">
        <f t="shared" si="21"/>
        <v>73</v>
      </c>
      <c r="C93" s="69">
        <f t="shared" si="13"/>
        <v>542.16630668868288</v>
      </c>
      <c r="D93" s="69">
        <f t="shared" si="14"/>
        <v>143.39524034380895</v>
      </c>
      <c r="E93" s="69">
        <f t="shared" si="22"/>
        <v>398.77106634487393</v>
      </c>
      <c r="F93" s="69">
        <f t="shared" si="15"/>
        <v>0</v>
      </c>
      <c r="G93" s="70">
        <f t="shared" si="23"/>
        <v>62173.697447317209</v>
      </c>
      <c r="H93" s="47"/>
      <c r="I93" s="67"/>
      <c r="J93" s="47"/>
      <c r="K93" s="68">
        <f t="shared" si="16"/>
        <v>73</v>
      </c>
      <c r="L93" s="69">
        <f t="shared" si="17"/>
        <v>542.16630668868288</v>
      </c>
      <c r="M93" s="69">
        <f t="shared" si="18"/>
        <v>173.08636441660181</v>
      </c>
      <c r="N93" s="69">
        <f t="shared" si="19"/>
        <v>369.0799422720811</v>
      </c>
      <c r="O93" s="70">
        <f t="shared" si="20"/>
        <v>75159.515439517796</v>
      </c>
      <c r="P93" s="47"/>
    </row>
    <row r="94" spans="1:16" ht="15" customHeight="1" x14ac:dyDescent="0.25">
      <c r="A94" s="47"/>
      <c r="B94" s="68">
        <f t="shared" si="21"/>
        <v>74</v>
      </c>
      <c r="C94" s="69">
        <f t="shared" si="13"/>
        <v>542.16630668868288</v>
      </c>
      <c r="D94" s="69">
        <f t="shared" si="14"/>
        <v>142.48138998343526</v>
      </c>
      <c r="E94" s="69">
        <f t="shared" si="22"/>
        <v>399.68491670524759</v>
      </c>
      <c r="F94" s="69">
        <f t="shared" si="15"/>
        <v>0</v>
      </c>
      <c r="G94" s="70">
        <f t="shared" si="23"/>
        <v>61774.012530611959</v>
      </c>
      <c r="H94" s="47"/>
      <c r="I94" s="67"/>
      <c r="J94" s="47"/>
      <c r="K94" s="68">
        <f t="shared" si="16"/>
        <v>74</v>
      </c>
      <c r="L94" s="69">
        <f t="shared" si="17"/>
        <v>542.16630668868288</v>
      </c>
      <c r="M94" s="69">
        <f t="shared" si="18"/>
        <v>172.24055621556161</v>
      </c>
      <c r="N94" s="69">
        <f t="shared" si="19"/>
        <v>369.9257504731213</v>
      </c>
      <c r="O94" s="70">
        <f t="shared" si="20"/>
        <v>74789.589689044675</v>
      </c>
      <c r="P94" s="47"/>
    </row>
    <row r="95" spans="1:16" ht="15" customHeight="1" x14ac:dyDescent="0.25">
      <c r="A95" s="47"/>
      <c r="B95" s="68">
        <f t="shared" si="21"/>
        <v>75</v>
      </c>
      <c r="C95" s="69">
        <f t="shared" si="13"/>
        <v>542.16630668868288</v>
      </c>
      <c r="D95" s="69">
        <f t="shared" si="14"/>
        <v>141.5654453826524</v>
      </c>
      <c r="E95" s="69">
        <f t="shared" si="22"/>
        <v>400.60086130603048</v>
      </c>
      <c r="F95" s="69">
        <f t="shared" si="15"/>
        <v>0</v>
      </c>
      <c r="G95" s="70">
        <f t="shared" si="23"/>
        <v>61373.411669305926</v>
      </c>
      <c r="H95" s="47"/>
      <c r="I95" s="67"/>
      <c r="J95" s="47"/>
      <c r="K95" s="68">
        <f t="shared" si="16"/>
        <v>75</v>
      </c>
      <c r="L95" s="69">
        <f t="shared" si="17"/>
        <v>542.16630668868288</v>
      </c>
      <c r="M95" s="69">
        <f t="shared" si="18"/>
        <v>171.39280970406071</v>
      </c>
      <c r="N95" s="69">
        <f t="shared" si="19"/>
        <v>370.77349698462217</v>
      </c>
      <c r="O95" s="70">
        <f t="shared" si="20"/>
        <v>74418.816192060054</v>
      </c>
      <c r="P95" s="47"/>
    </row>
    <row r="96" spans="1:16" ht="15" customHeight="1" x14ac:dyDescent="0.25">
      <c r="A96" s="47"/>
      <c r="B96" s="68">
        <f t="shared" si="21"/>
        <v>76</v>
      </c>
      <c r="C96" s="69">
        <f t="shared" si="13"/>
        <v>542.16630668868288</v>
      </c>
      <c r="D96" s="69">
        <f t="shared" si="14"/>
        <v>140.64740174215942</v>
      </c>
      <c r="E96" s="69">
        <f t="shared" si="22"/>
        <v>401.51890494652343</v>
      </c>
      <c r="F96" s="69">
        <f t="shared" si="15"/>
        <v>0</v>
      </c>
      <c r="G96" s="70">
        <f t="shared" si="23"/>
        <v>60971.8927643594</v>
      </c>
      <c r="H96" s="47"/>
      <c r="I96" s="67"/>
      <c r="J96" s="47"/>
      <c r="K96" s="68">
        <f t="shared" si="16"/>
        <v>76</v>
      </c>
      <c r="L96" s="69">
        <f t="shared" si="17"/>
        <v>542.16630668868288</v>
      </c>
      <c r="M96" s="69">
        <f t="shared" si="18"/>
        <v>170.54312044013761</v>
      </c>
      <c r="N96" s="69">
        <f t="shared" si="19"/>
        <v>371.62318624854527</v>
      </c>
      <c r="O96" s="70">
        <f t="shared" si="20"/>
        <v>74047.19300581151</v>
      </c>
      <c r="P96" s="47"/>
    </row>
    <row r="97" spans="1:16" ht="15" customHeight="1" x14ac:dyDescent="0.25">
      <c r="A97" s="47"/>
      <c r="B97" s="68">
        <f t="shared" si="21"/>
        <v>77</v>
      </c>
      <c r="C97" s="69">
        <f t="shared" si="13"/>
        <v>542.16630668868288</v>
      </c>
      <c r="D97" s="69">
        <f t="shared" si="14"/>
        <v>139.72725425165694</v>
      </c>
      <c r="E97" s="69">
        <f t="shared" si="22"/>
        <v>402.43905243702591</v>
      </c>
      <c r="F97" s="69">
        <f t="shared" si="15"/>
        <v>0</v>
      </c>
      <c r="G97" s="70">
        <f t="shared" si="23"/>
        <v>60569.453711922375</v>
      </c>
      <c r="H97" s="47"/>
      <c r="I97" s="67"/>
      <c r="J97" s="47"/>
      <c r="K97" s="68">
        <f t="shared" si="16"/>
        <v>77</v>
      </c>
      <c r="L97" s="69">
        <f t="shared" si="17"/>
        <v>542.16630668868288</v>
      </c>
      <c r="M97" s="69">
        <f t="shared" si="18"/>
        <v>169.69148397165137</v>
      </c>
      <c r="N97" s="69">
        <f t="shared" si="19"/>
        <v>372.47482271703154</v>
      </c>
      <c r="O97" s="70">
        <f t="shared" si="20"/>
        <v>73674.718183094476</v>
      </c>
      <c r="P97" s="47"/>
    </row>
    <row r="98" spans="1:16" ht="15" customHeight="1" x14ac:dyDescent="0.25">
      <c r="A98" s="47"/>
      <c r="B98" s="68">
        <f t="shared" si="21"/>
        <v>78</v>
      </c>
      <c r="C98" s="69">
        <f t="shared" si="13"/>
        <v>542.16630668868288</v>
      </c>
      <c r="D98" s="69">
        <f t="shared" si="14"/>
        <v>138.80499808982211</v>
      </c>
      <c r="E98" s="69">
        <f t="shared" si="22"/>
        <v>403.36130859886077</v>
      </c>
      <c r="F98" s="69">
        <f t="shared" si="15"/>
        <v>1000</v>
      </c>
      <c r="G98" s="70">
        <f t="shared" si="23"/>
        <v>59166.092403323513</v>
      </c>
      <c r="H98" s="47"/>
      <c r="I98" s="67"/>
      <c r="J98" s="47"/>
      <c r="K98" s="68">
        <f t="shared" si="16"/>
        <v>78</v>
      </c>
      <c r="L98" s="69">
        <f t="shared" si="17"/>
        <v>542.16630668868288</v>
      </c>
      <c r="M98" s="69">
        <f t="shared" si="18"/>
        <v>168.83789583625818</v>
      </c>
      <c r="N98" s="69">
        <f t="shared" si="19"/>
        <v>373.32841085242467</v>
      </c>
      <c r="O98" s="70">
        <f t="shared" si="20"/>
        <v>73301.389772242052</v>
      </c>
      <c r="P98" s="47"/>
    </row>
    <row r="99" spans="1:16" ht="15" customHeight="1" x14ac:dyDescent="0.25">
      <c r="A99" s="47"/>
      <c r="B99" s="68">
        <f t="shared" si="21"/>
        <v>79</v>
      </c>
      <c r="C99" s="69">
        <f t="shared" si="13"/>
        <v>542.16630668868288</v>
      </c>
      <c r="D99" s="69">
        <f t="shared" si="14"/>
        <v>135.58896175761637</v>
      </c>
      <c r="E99" s="69">
        <f t="shared" si="22"/>
        <v>406.57734493106648</v>
      </c>
      <c r="F99" s="69">
        <f t="shared" si="15"/>
        <v>0</v>
      </c>
      <c r="G99" s="70">
        <f t="shared" si="23"/>
        <v>58759.515058392448</v>
      </c>
      <c r="H99" s="47"/>
      <c r="I99" s="67"/>
      <c r="J99" s="47"/>
      <c r="K99" s="68">
        <f t="shared" si="16"/>
        <v>79</v>
      </c>
      <c r="L99" s="69">
        <f t="shared" si="17"/>
        <v>542.16630668868288</v>
      </c>
      <c r="M99" s="69">
        <f t="shared" si="18"/>
        <v>167.98235156138804</v>
      </c>
      <c r="N99" s="69">
        <f t="shared" si="19"/>
        <v>374.18395512729484</v>
      </c>
      <c r="O99" s="70">
        <f t="shared" si="20"/>
        <v>72927.205817114751</v>
      </c>
      <c r="P99" s="47"/>
    </row>
    <row r="100" spans="1:16" ht="15" customHeight="1" x14ac:dyDescent="0.25">
      <c r="A100" s="47"/>
      <c r="B100" s="68">
        <f t="shared" si="21"/>
        <v>80</v>
      </c>
      <c r="C100" s="69">
        <f t="shared" si="13"/>
        <v>542.16630668868288</v>
      </c>
      <c r="D100" s="69">
        <f t="shared" si="14"/>
        <v>134.65722200881603</v>
      </c>
      <c r="E100" s="69">
        <f t="shared" si="22"/>
        <v>407.50908467986687</v>
      </c>
      <c r="F100" s="69">
        <f t="shared" si="15"/>
        <v>0</v>
      </c>
      <c r="G100" s="70">
        <f t="shared" si="23"/>
        <v>58352.005973712578</v>
      </c>
      <c r="H100" s="47"/>
      <c r="I100" s="67"/>
      <c r="J100" s="47"/>
      <c r="K100" s="68">
        <f t="shared" si="16"/>
        <v>80</v>
      </c>
      <c r="L100" s="69">
        <f t="shared" si="17"/>
        <v>542.16630668868288</v>
      </c>
      <c r="M100" s="69">
        <f t="shared" si="18"/>
        <v>167.12484666422131</v>
      </c>
      <c r="N100" s="69">
        <f t="shared" si="19"/>
        <v>375.04146002446157</v>
      </c>
      <c r="O100" s="70">
        <f t="shared" si="20"/>
        <v>72552.164357090296</v>
      </c>
      <c r="P100" s="47"/>
    </row>
    <row r="101" spans="1:16" ht="15" customHeight="1" x14ac:dyDescent="0.25">
      <c r="A101" s="47"/>
      <c r="B101" s="68">
        <f t="shared" si="21"/>
        <v>81</v>
      </c>
      <c r="C101" s="69">
        <f t="shared" si="13"/>
        <v>542.16630668868288</v>
      </c>
      <c r="D101" s="69">
        <f t="shared" si="14"/>
        <v>133.72334702309132</v>
      </c>
      <c r="E101" s="69">
        <f t="shared" si="22"/>
        <v>408.44295966559156</v>
      </c>
      <c r="F101" s="69">
        <f t="shared" si="15"/>
        <v>0</v>
      </c>
      <c r="G101" s="70">
        <f t="shared" si="23"/>
        <v>57943.563014046988</v>
      </c>
      <c r="H101" s="47"/>
      <c r="I101" s="67"/>
      <c r="J101" s="47"/>
      <c r="K101" s="68">
        <f t="shared" si="16"/>
        <v>81</v>
      </c>
      <c r="L101" s="69">
        <f t="shared" si="17"/>
        <v>542.16630668868288</v>
      </c>
      <c r="M101" s="69">
        <f t="shared" si="18"/>
        <v>166.26537665166526</v>
      </c>
      <c r="N101" s="69">
        <f t="shared" si="19"/>
        <v>375.90093003701759</v>
      </c>
      <c r="O101" s="70">
        <f t="shared" si="20"/>
        <v>72176.263427053273</v>
      </c>
      <c r="P101" s="47"/>
    </row>
    <row r="102" spans="1:16" ht="15" customHeight="1" x14ac:dyDescent="0.25">
      <c r="A102" s="47"/>
      <c r="B102" s="68">
        <f t="shared" si="21"/>
        <v>82</v>
      </c>
      <c r="C102" s="69">
        <f t="shared" si="13"/>
        <v>542.16630668868288</v>
      </c>
      <c r="D102" s="69">
        <f t="shared" si="14"/>
        <v>132.787331907191</v>
      </c>
      <c r="E102" s="69">
        <f t="shared" si="22"/>
        <v>409.37897478149188</v>
      </c>
      <c r="F102" s="69">
        <f t="shared" si="15"/>
        <v>0</v>
      </c>
      <c r="G102" s="70">
        <f t="shared" si="23"/>
        <v>57534.184039265492</v>
      </c>
      <c r="H102" s="47"/>
      <c r="I102" s="67"/>
      <c r="J102" s="47"/>
      <c r="K102" s="68">
        <f t="shared" si="16"/>
        <v>82</v>
      </c>
      <c r="L102" s="69">
        <f t="shared" si="17"/>
        <v>542.16630668868288</v>
      </c>
      <c r="M102" s="69">
        <f t="shared" si="18"/>
        <v>165.4039370203304</v>
      </c>
      <c r="N102" s="69">
        <f t="shared" si="19"/>
        <v>376.76236966835245</v>
      </c>
      <c r="O102" s="70">
        <f t="shared" si="20"/>
        <v>71799.501057384914</v>
      </c>
      <c r="P102" s="47"/>
    </row>
    <row r="103" spans="1:16" ht="15" customHeight="1" x14ac:dyDescent="0.25">
      <c r="A103" s="47"/>
      <c r="B103" s="68">
        <f t="shared" si="21"/>
        <v>83</v>
      </c>
      <c r="C103" s="69">
        <f t="shared" si="13"/>
        <v>542.16630668868288</v>
      </c>
      <c r="D103" s="69">
        <f t="shared" si="14"/>
        <v>131.84917175665009</v>
      </c>
      <c r="E103" s="69">
        <f t="shared" si="22"/>
        <v>410.31713493203279</v>
      </c>
      <c r="F103" s="69">
        <f t="shared" si="15"/>
        <v>0</v>
      </c>
      <c r="G103" s="70">
        <f t="shared" si="23"/>
        <v>57123.866904333459</v>
      </c>
      <c r="H103" s="47"/>
      <c r="I103" s="67"/>
      <c r="J103" s="47"/>
      <c r="K103" s="68">
        <f t="shared" si="16"/>
        <v>83</v>
      </c>
      <c r="L103" s="69">
        <f t="shared" si="17"/>
        <v>542.16630668868288</v>
      </c>
      <c r="M103" s="69">
        <f t="shared" si="18"/>
        <v>164.5405232565071</v>
      </c>
      <c r="N103" s="69">
        <f t="shared" si="19"/>
        <v>377.62578343217581</v>
      </c>
      <c r="O103" s="70">
        <f t="shared" si="20"/>
        <v>71421.875273952741</v>
      </c>
      <c r="P103" s="47"/>
    </row>
    <row r="104" spans="1:16" ht="15" customHeight="1" x14ac:dyDescent="0.25">
      <c r="A104" s="47"/>
      <c r="B104" s="68">
        <f t="shared" si="21"/>
        <v>84</v>
      </c>
      <c r="C104" s="69">
        <f t="shared" si="13"/>
        <v>542.16630668868288</v>
      </c>
      <c r="D104" s="69">
        <f t="shared" si="14"/>
        <v>130.90886165576418</v>
      </c>
      <c r="E104" s="69">
        <f t="shared" si="22"/>
        <v>411.25744503291867</v>
      </c>
      <c r="F104" s="69">
        <f t="shared" si="15"/>
        <v>1000</v>
      </c>
      <c r="G104" s="70">
        <f t="shared" si="23"/>
        <v>55712.60945930054</v>
      </c>
      <c r="H104" s="47"/>
      <c r="I104" s="67"/>
      <c r="J104" s="47"/>
      <c r="K104" s="68">
        <f t="shared" si="16"/>
        <v>84</v>
      </c>
      <c r="L104" s="69">
        <f t="shared" si="17"/>
        <v>542.16630668868288</v>
      </c>
      <c r="M104" s="69">
        <f t="shared" si="18"/>
        <v>163.6751308361417</v>
      </c>
      <c r="N104" s="69">
        <f t="shared" si="19"/>
        <v>378.49117585254118</v>
      </c>
      <c r="O104" s="70">
        <f t="shared" si="20"/>
        <v>71043.384098100199</v>
      </c>
      <c r="P104" s="47"/>
    </row>
    <row r="105" spans="1:16" ht="15" customHeight="1" x14ac:dyDescent="0.25">
      <c r="A105" s="47"/>
      <c r="B105" s="68">
        <f t="shared" si="21"/>
        <v>85</v>
      </c>
      <c r="C105" s="69">
        <f t="shared" si="13"/>
        <v>542.16630668868288</v>
      </c>
      <c r="D105" s="69">
        <f t="shared" si="14"/>
        <v>127.67473001089706</v>
      </c>
      <c r="E105" s="69">
        <f t="shared" si="22"/>
        <v>414.49157667778582</v>
      </c>
      <c r="F105" s="69">
        <f t="shared" si="15"/>
        <v>0</v>
      </c>
      <c r="G105" s="70">
        <f t="shared" si="23"/>
        <v>55298.117882622755</v>
      </c>
      <c r="H105" s="47"/>
      <c r="I105" s="67"/>
      <c r="J105" s="47"/>
      <c r="K105" s="68">
        <f t="shared" si="16"/>
        <v>85</v>
      </c>
      <c r="L105" s="69">
        <f t="shared" si="17"/>
        <v>542.16630668868288</v>
      </c>
      <c r="M105" s="69">
        <f t="shared" si="18"/>
        <v>162.80775522481295</v>
      </c>
      <c r="N105" s="69">
        <f t="shared" si="19"/>
        <v>379.35855146386996</v>
      </c>
      <c r="O105" s="70">
        <f t="shared" si="20"/>
        <v>70664.025546636331</v>
      </c>
      <c r="P105" s="47"/>
    </row>
    <row r="106" spans="1:16" ht="15" customHeight="1" x14ac:dyDescent="0.25">
      <c r="A106" s="47"/>
      <c r="B106" s="68">
        <f t="shared" si="21"/>
        <v>86</v>
      </c>
      <c r="C106" s="69">
        <f t="shared" si="13"/>
        <v>542.16630668868288</v>
      </c>
      <c r="D106" s="69">
        <f t="shared" si="14"/>
        <v>126.72485348101048</v>
      </c>
      <c r="E106" s="69">
        <f t="shared" si="22"/>
        <v>415.4414532076724</v>
      </c>
      <c r="F106" s="69">
        <f t="shared" si="15"/>
        <v>0</v>
      </c>
      <c r="G106" s="70">
        <f t="shared" si="23"/>
        <v>54882.676429415085</v>
      </c>
      <c r="H106" s="47"/>
      <c r="I106" s="67"/>
      <c r="J106" s="47"/>
      <c r="K106" s="68">
        <f t="shared" si="16"/>
        <v>86</v>
      </c>
      <c r="L106" s="69">
        <f t="shared" si="17"/>
        <v>542.16630668868288</v>
      </c>
      <c r="M106" s="69">
        <f t="shared" si="18"/>
        <v>161.93839187770826</v>
      </c>
      <c r="N106" s="69">
        <f t="shared" si="19"/>
        <v>380.22791481097465</v>
      </c>
      <c r="O106" s="70">
        <f t="shared" si="20"/>
        <v>70283.79763182535</v>
      </c>
      <c r="P106" s="47"/>
    </row>
    <row r="107" spans="1:16" ht="15" customHeight="1" x14ac:dyDescent="0.25">
      <c r="A107" s="47"/>
      <c r="B107" s="68">
        <f t="shared" si="21"/>
        <v>87</v>
      </c>
      <c r="C107" s="69">
        <f t="shared" si="13"/>
        <v>542.16630668868288</v>
      </c>
      <c r="D107" s="69">
        <f t="shared" si="14"/>
        <v>125.77280015074291</v>
      </c>
      <c r="E107" s="69">
        <f t="shared" si="22"/>
        <v>416.39350653793997</v>
      </c>
      <c r="F107" s="69">
        <f t="shared" si="15"/>
        <v>0</v>
      </c>
      <c r="G107" s="70">
        <f t="shared" si="23"/>
        <v>54466.282922877144</v>
      </c>
      <c r="H107" s="47"/>
      <c r="I107" s="67"/>
      <c r="J107" s="47"/>
      <c r="K107" s="68">
        <f t="shared" si="16"/>
        <v>87</v>
      </c>
      <c r="L107" s="69">
        <f t="shared" si="17"/>
        <v>542.16630668868288</v>
      </c>
      <c r="M107" s="69">
        <f t="shared" si="18"/>
        <v>161.06703623959976</v>
      </c>
      <c r="N107" s="69">
        <f t="shared" si="19"/>
        <v>381.09927044908312</v>
      </c>
      <c r="O107" s="70">
        <f t="shared" si="20"/>
        <v>69902.698361376271</v>
      </c>
      <c r="P107" s="47"/>
    </row>
    <row r="108" spans="1:16" ht="15" customHeight="1" x14ac:dyDescent="0.25">
      <c r="A108" s="47"/>
      <c r="B108" s="68">
        <f t="shared" si="21"/>
        <v>88</v>
      </c>
      <c r="C108" s="69">
        <f t="shared" si="13"/>
        <v>542.16630668868288</v>
      </c>
      <c r="D108" s="69">
        <f t="shared" si="14"/>
        <v>124.81856503159345</v>
      </c>
      <c r="E108" s="69">
        <f t="shared" si="22"/>
        <v>417.34774165708944</v>
      </c>
      <c r="F108" s="69">
        <f t="shared" si="15"/>
        <v>0</v>
      </c>
      <c r="G108" s="70">
        <f t="shared" si="23"/>
        <v>54048.935181220055</v>
      </c>
      <c r="H108" s="47"/>
      <c r="I108" s="67"/>
      <c r="J108" s="47"/>
      <c r="K108" s="68">
        <f t="shared" si="16"/>
        <v>88</v>
      </c>
      <c r="L108" s="69">
        <f t="shared" si="17"/>
        <v>542.16630668868288</v>
      </c>
      <c r="M108" s="69">
        <f t="shared" si="18"/>
        <v>160.19368374482062</v>
      </c>
      <c r="N108" s="69">
        <f t="shared" si="19"/>
        <v>381.97262294386223</v>
      </c>
      <c r="O108" s="70">
        <f t="shared" si="20"/>
        <v>69520.725738432404</v>
      </c>
      <c r="P108" s="47"/>
    </row>
    <row r="109" spans="1:16" ht="15" customHeight="1" x14ac:dyDescent="0.25">
      <c r="A109" s="47"/>
      <c r="B109" s="68">
        <f t="shared" si="21"/>
        <v>89</v>
      </c>
      <c r="C109" s="69">
        <f t="shared" si="13"/>
        <v>542.16630668868288</v>
      </c>
      <c r="D109" s="69">
        <f t="shared" si="14"/>
        <v>123.86214312362929</v>
      </c>
      <c r="E109" s="69">
        <f t="shared" si="22"/>
        <v>418.30416356505361</v>
      </c>
      <c r="F109" s="69">
        <f t="shared" si="15"/>
        <v>0</v>
      </c>
      <c r="G109" s="70">
        <f t="shared" si="23"/>
        <v>53630.631017655003</v>
      </c>
      <c r="H109" s="47"/>
      <c r="I109" s="67"/>
      <c r="J109" s="47"/>
      <c r="K109" s="68">
        <f t="shared" si="16"/>
        <v>89</v>
      </c>
      <c r="L109" s="69">
        <f t="shared" si="17"/>
        <v>542.16630668868288</v>
      </c>
      <c r="M109" s="69">
        <f t="shared" si="18"/>
        <v>159.31832981724094</v>
      </c>
      <c r="N109" s="69">
        <f t="shared" si="19"/>
        <v>382.84797687144192</v>
      </c>
      <c r="O109" s="70">
        <f t="shared" si="20"/>
        <v>69137.877761560958</v>
      </c>
      <c r="P109" s="47"/>
    </row>
    <row r="110" spans="1:16" ht="15" customHeight="1" x14ac:dyDescent="0.25">
      <c r="A110" s="47"/>
      <c r="B110" s="68">
        <f t="shared" si="21"/>
        <v>90</v>
      </c>
      <c r="C110" s="69">
        <f t="shared" si="13"/>
        <v>542.16630668868288</v>
      </c>
      <c r="D110" s="69">
        <f t="shared" si="14"/>
        <v>122.90352941545939</v>
      </c>
      <c r="E110" s="69">
        <f t="shared" si="22"/>
        <v>419.26277727322349</v>
      </c>
      <c r="F110" s="69">
        <f t="shared" si="15"/>
        <v>1000</v>
      </c>
      <c r="G110" s="70">
        <f t="shared" si="23"/>
        <v>52211.36824038178</v>
      </c>
      <c r="H110" s="47"/>
      <c r="I110" s="67"/>
      <c r="J110" s="47"/>
      <c r="K110" s="68">
        <f t="shared" si="16"/>
        <v>90</v>
      </c>
      <c r="L110" s="69">
        <f t="shared" si="17"/>
        <v>542.16630668868288</v>
      </c>
      <c r="M110" s="69">
        <f t="shared" si="18"/>
        <v>158.44096987024386</v>
      </c>
      <c r="N110" s="69">
        <f t="shared" si="19"/>
        <v>383.72533681843902</v>
      </c>
      <c r="O110" s="70">
        <f t="shared" si="20"/>
        <v>68754.152424742526</v>
      </c>
      <c r="P110" s="47"/>
    </row>
    <row r="111" spans="1:16" ht="15" customHeight="1" x14ac:dyDescent="0.25">
      <c r="A111" s="47"/>
      <c r="B111" s="68">
        <f t="shared" si="21"/>
        <v>91</v>
      </c>
      <c r="C111" s="69">
        <f t="shared" si="13"/>
        <v>542.16630668868288</v>
      </c>
      <c r="D111" s="69">
        <f t="shared" si="14"/>
        <v>119.65105221754158</v>
      </c>
      <c r="E111" s="69">
        <f t="shared" si="22"/>
        <v>422.5152544711413</v>
      </c>
      <c r="F111" s="69">
        <f t="shared" si="15"/>
        <v>0</v>
      </c>
      <c r="G111" s="70">
        <f t="shared" si="23"/>
        <v>51788.852985910642</v>
      </c>
      <c r="H111" s="47"/>
      <c r="I111" s="67"/>
      <c r="J111" s="47"/>
      <c r="K111" s="68">
        <f t="shared" si="16"/>
        <v>91</v>
      </c>
      <c r="L111" s="69">
        <f t="shared" si="17"/>
        <v>542.16630668868288</v>
      </c>
      <c r="M111" s="69">
        <f t="shared" si="18"/>
        <v>157.56159930670162</v>
      </c>
      <c r="N111" s="69">
        <f t="shared" si="19"/>
        <v>384.60470738198126</v>
      </c>
      <c r="O111" s="70">
        <f t="shared" si="20"/>
        <v>68369.547717360547</v>
      </c>
      <c r="P111" s="47"/>
    </row>
    <row r="112" spans="1:16" ht="15" customHeight="1" x14ac:dyDescent="0.25">
      <c r="A112" s="47"/>
      <c r="B112" s="68">
        <f t="shared" si="21"/>
        <v>92</v>
      </c>
      <c r="C112" s="69">
        <f t="shared" si="13"/>
        <v>542.16630668868288</v>
      </c>
      <c r="D112" s="69">
        <f t="shared" si="14"/>
        <v>118.68278809271189</v>
      </c>
      <c r="E112" s="69">
        <f t="shared" si="22"/>
        <v>423.48351859597096</v>
      </c>
      <c r="F112" s="69">
        <f t="shared" si="15"/>
        <v>0</v>
      </c>
      <c r="G112" s="70">
        <f t="shared" si="23"/>
        <v>51365.369467314667</v>
      </c>
      <c r="H112" s="47"/>
      <c r="I112" s="67"/>
      <c r="J112" s="47"/>
      <c r="K112" s="68">
        <f t="shared" si="16"/>
        <v>92</v>
      </c>
      <c r="L112" s="69">
        <f t="shared" si="17"/>
        <v>542.16630668868288</v>
      </c>
      <c r="M112" s="69">
        <f t="shared" si="18"/>
        <v>156.68021351895126</v>
      </c>
      <c r="N112" s="69">
        <f t="shared" si="19"/>
        <v>385.48609316973159</v>
      </c>
      <c r="O112" s="70">
        <f t="shared" si="20"/>
        <v>67984.061624190814</v>
      </c>
      <c r="P112" s="47"/>
    </row>
    <row r="113" spans="1:16" ht="15" customHeight="1" x14ac:dyDescent="0.25">
      <c r="A113" s="47"/>
      <c r="B113" s="68">
        <f t="shared" si="21"/>
        <v>93</v>
      </c>
      <c r="C113" s="69">
        <f t="shared" si="13"/>
        <v>542.16630668868288</v>
      </c>
      <c r="D113" s="69">
        <f t="shared" si="14"/>
        <v>117.71230502926278</v>
      </c>
      <c r="E113" s="69">
        <f t="shared" si="22"/>
        <v>424.4540016594201</v>
      </c>
      <c r="F113" s="69">
        <f t="shared" si="15"/>
        <v>0</v>
      </c>
      <c r="G113" s="70">
        <f t="shared" si="23"/>
        <v>50940.915465655249</v>
      </c>
      <c r="H113" s="47"/>
      <c r="I113" s="67"/>
      <c r="J113" s="47"/>
      <c r="K113" s="68">
        <f t="shared" si="16"/>
        <v>93</v>
      </c>
      <c r="L113" s="69">
        <f t="shared" si="17"/>
        <v>542.16630668868288</v>
      </c>
      <c r="M113" s="69">
        <f t="shared" si="18"/>
        <v>155.79680788877062</v>
      </c>
      <c r="N113" s="69">
        <f t="shared" si="19"/>
        <v>386.36949879991226</v>
      </c>
      <c r="O113" s="70">
        <f t="shared" si="20"/>
        <v>67597.692125390895</v>
      </c>
      <c r="P113" s="47"/>
    </row>
    <row r="114" spans="1:16" ht="15" customHeight="1" x14ac:dyDescent="0.25">
      <c r="A114" s="47"/>
      <c r="B114" s="68">
        <f t="shared" si="21"/>
        <v>94</v>
      </c>
      <c r="C114" s="69">
        <f t="shared" si="13"/>
        <v>542.16630668868288</v>
      </c>
      <c r="D114" s="69">
        <f t="shared" si="14"/>
        <v>116.73959794212661</v>
      </c>
      <c r="E114" s="69">
        <f t="shared" si="22"/>
        <v>425.4267087465563</v>
      </c>
      <c r="F114" s="69">
        <f t="shared" si="15"/>
        <v>0</v>
      </c>
      <c r="G114" s="70">
        <f t="shared" si="23"/>
        <v>50515.488756908693</v>
      </c>
      <c r="H114" s="47"/>
      <c r="I114" s="67"/>
      <c r="J114" s="47"/>
      <c r="K114" s="68">
        <f t="shared" si="16"/>
        <v>94</v>
      </c>
      <c r="L114" s="69">
        <f t="shared" si="17"/>
        <v>542.16630668868288</v>
      </c>
      <c r="M114" s="69">
        <f t="shared" si="18"/>
        <v>154.91137778735413</v>
      </c>
      <c r="N114" s="69">
        <f t="shared" si="19"/>
        <v>387.25492890132875</v>
      </c>
      <c r="O114" s="70">
        <f t="shared" si="20"/>
        <v>67210.437196489569</v>
      </c>
      <c r="P114" s="47"/>
    </row>
    <row r="115" spans="1:16" ht="15" customHeight="1" x14ac:dyDescent="0.25">
      <c r="A115" s="47"/>
      <c r="B115" s="68">
        <f t="shared" si="21"/>
        <v>95</v>
      </c>
      <c r="C115" s="69">
        <f t="shared" si="13"/>
        <v>542.16630668868288</v>
      </c>
      <c r="D115" s="69">
        <f t="shared" si="14"/>
        <v>115.76466173458242</v>
      </c>
      <c r="E115" s="69">
        <f t="shared" si="22"/>
        <v>426.40164495410045</v>
      </c>
      <c r="F115" s="69">
        <f t="shared" si="15"/>
        <v>0</v>
      </c>
      <c r="G115" s="70">
        <f t="shared" si="23"/>
        <v>50089.087111954592</v>
      </c>
      <c r="H115" s="47"/>
      <c r="I115" s="67"/>
      <c r="J115" s="47"/>
      <c r="K115" s="68">
        <f t="shared" si="16"/>
        <v>95</v>
      </c>
      <c r="L115" s="69">
        <f t="shared" si="17"/>
        <v>542.16630668868288</v>
      </c>
      <c r="M115" s="69">
        <f t="shared" si="18"/>
        <v>154.0239185752886</v>
      </c>
      <c r="N115" s="69">
        <f t="shared" si="19"/>
        <v>388.1423881133943</v>
      </c>
      <c r="O115" s="70">
        <f t="shared" si="20"/>
        <v>66822.294808376173</v>
      </c>
      <c r="P115" s="47"/>
    </row>
    <row r="116" spans="1:16" ht="15" customHeight="1" x14ac:dyDescent="0.25">
      <c r="A116" s="47"/>
      <c r="B116" s="68">
        <f t="shared" si="21"/>
        <v>96</v>
      </c>
      <c r="C116" s="69">
        <f t="shared" si="13"/>
        <v>542.16630668868288</v>
      </c>
      <c r="D116" s="69">
        <f t="shared" si="14"/>
        <v>114.78749129822927</v>
      </c>
      <c r="E116" s="69">
        <f t="shared" si="22"/>
        <v>427.37881539045361</v>
      </c>
      <c r="F116" s="69">
        <f t="shared" si="15"/>
        <v>1000</v>
      </c>
      <c r="G116" s="70">
        <f t="shared" si="23"/>
        <v>48661.708296564138</v>
      </c>
      <c r="H116" s="47"/>
      <c r="I116" s="67"/>
      <c r="J116" s="47"/>
      <c r="K116" s="68">
        <f t="shared" si="16"/>
        <v>96</v>
      </c>
      <c r="L116" s="69">
        <f t="shared" si="17"/>
        <v>542.16630668868288</v>
      </c>
      <c r="M116" s="69">
        <f t="shared" si="18"/>
        <v>153.13442560252872</v>
      </c>
      <c r="N116" s="69">
        <f t="shared" si="19"/>
        <v>389.03188108615416</v>
      </c>
      <c r="O116" s="70">
        <f t="shared" si="20"/>
        <v>66433.262927290023</v>
      </c>
      <c r="P116" s="47"/>
    </row>
    <row r="117" spans="1:16" ht="15" customHeight="1" x14ac:dyDescent="0.25">
      <c r="A117" s="47"/>
      <c r="B117" s="68">
        <f t="shared" si="21"/>
        <v>97</v>
      </c>
      <c r="C117" s="69">
        <f t="shared" si="13"/>
        <v>542.16630668868288</v>
      </c>
      <c r="D117" s="69">
        <f t="shared" si="14"/>
        <v>111.51641484629282</v>
      </c>
      <c r="E117" s="69">
        <f t="shared" si="22"/>
        <v>430.64989184239005</v>
      </c>
      <c r="F117" s="69">
        <f t="shared" si="15"/>
        <v>0</v>
      </c>
      <c r="G117" s="70">
        <f t="shared" si="23"/>
        <v>48231.058404721749</v>
      </c>
      <c r="H117" s="47"/>
      <c r="I117" s="67"/>
      <c r="J117" s="47"/>
      <c r="K117" s="68">
        <f t="shared" si="16"/>
        <v>97</v>
      </c>
      <c r="L117" s="69">
        <f t="shared" si="17"/>
        <v>542.16630668868288</v>
      </c>
      <c r="M117" s="69">
        <f t="shared" si="18"/>
        <v>152.24289420837297</v>
      </c>
      <c r="N117" s="69">
        <f t="shared" si="19"/>
        <v>389.92341248030993</v>
      </c>
      <c r="O117" s="70">
        <f t="shared" si="20"/>
        <v>66043.339514809719</v>
      </c>
      <c r="P117" s="47"/>
    </row>
    <row r="118" spans="1:16" ht="15" customHeight="1" x14ac:dyDescent="0.25">
      <c r="A118" s="47"/>
      <c r="B118" s="68">
        <f t="shared" si="21"/>
        <v>98</v>
      </c>
      <c r="C118" s="69">
        <f t="shared" si="13"/>
        <v>542.16630668868288</v>
      </c>
      <c r="D118" s="69">
        <f t="shared" si="14"/>
        <v>110.52950884415401</v>
      </c>
      <c r="E118" s="69">
        <f t="shared" si="22"/>
        <v>431.63679784452887</v>
      </c>
      <c r="F118" s="69">
        <f t="shared" si="15"/>
        <v>0</v>
      </c>
      <c r="G118" s="70">
        <f t="shared" si="23"/>
        <v>47799.421606877222</v>
      </c>
      <c r="H118" s="47"/>
      <c r="I118" s="67"/>
      <c r="J118" s="47"/>
      <c r="K118" s="68">
        <f t="shared" si="16"/>
        <v>98</v>
      </c>
      <c r="L118" s="69">
        <f t="shared" si="17"/>
        <v>542.16630668868288</v>
      </c>
      <c r="M118" s="69">
        <f t="shared" si="18"/>
        <v>151.34931972143895</v>
      </c>
      <c r="N118" s="69">
        <f t="shared" si="19"/>
        <v>390.81698696724391</v>
      </c>
      <c r="O118" s="70">
        <f t="shared" si="20"/>
        <v>65652.522527842477</v>
      </c>
      <c r="P118" s="47"/>
    </row>
    <row r="119" spans="1:16" ht="15" customHeight="1" x14ac:dyDescent="0.25">
      <c r="A119" s="47"/>
      <c r="B119" s="68">
        <f t="shared" si="21"/>
        <v>99</v>
      </c>
      <c r="C119" s="69">
        <f t="shared" si="13"/>
        <v>542.16630668868288</v>
      </c>
      <c r="D119" s="69">
        <f t="shared" si="14"/>
        <v>109.54034118242697</v>
      </c>
      <c r="E119" s="69">
        <f t="shared" si="22"/>
        <v>432.62596550625591</v>
      </c>
      <c r="F119" s="69">
        <f t="shared" si="15"/>
        <v>0</v>
      </c>
      <c r="G119" s="70">
        <f t="shared" si="23"/>
        <v>47366.795641370969</v>
      </c>
      <c r="H119" s="47"/>
      <c r="I119" s="67"/>
      <c r="J119" s="47"/>
      <c r="K119" s="68">
        <f t="shared" si="16"/>
        <v>99</v>
      </c>
      <c r="L119" s="69">
        <f t="shared" si="17"/>
        <v>542.16630668868288</v>
      </c>
      <c r="M119" s="69">
        <f t="shared" si="18"/>
        <v>150.45369745963902</v>
      </c>
      <c r="N119" s="69">
        <f t="shared" si="19"/>
        <v>391.71260922904389</v>
      </c>
      <c r="O119" s="70">
        <f t="shared" si="20"/>
        <v>65260.809918613435</v>
      </c>
      <c r="P119" s="47"/>
    </row>
    <row r="120" spans="1:16" ht="15" customHeight="1" x14ac:dyDescent="0.25">
      <c r="A120" s="47"/>
      <c r="B120" s="68">
        <f t="shared" si="21"/>
        <v>100</v>
      </c>
      <c r="C120" s="69">
        <f t="shared" si="13"/>
        <v>542.16630668868288</v>
      </c>
      <c r="D120" s="69">
        <f t="shared" si="14"/>
        <v>108.5489066781418</v>
      </c>
      <c r="E120" s="69">
        <f t="shared" si="22"/>
        <v>433.61740001054108</v>
      </c>
      <c r="F120" s="69">
        <f t="shared" si="15"/>
        <v>0</v>
      </c>
      <c r="G120" s="70">
        <f t="shared" si="23"/>
        <v>46933.178241360431</v>
      </c>
      <c r="H120" s="47"/>
      <c r="I120" s="67"/>
      <c r="J120" s="47"/>
      <c r="K120" s="68">
        <f t="shared" si="16"/>
        <v>100</v>
      </c>
      <c r="L120" s="69">
        <f t="shared" si="17"/>
        <v>542.16630668868288</v>
      </c>
      <c r="M120" s="69">
        <f t="shared" si="18"/>
        <v>149.5560227301558</v>
      </c>
      <c r="N120" s="69">
        <f t="shared" si="19"/>
        <v>392.61028395852708</v>
      </c>
      <c r="O120" s="70">
        <f t="shared" si="20"/>
        <v>64868.199634654906</v>
      </c>
      <c r="P120" s="47"/>
    </row>
    <row r="121" spans="1:16" ht="15" customHeight="1" x14ac:dyDescent="0.25">
      <c r="A121" s="47"/>
      <c r="B121" s="68">
        <f t="shared" si="21"/>
        <v>101</v>
      </c>
      <c r="C121" s="69">
        <f t="shared" si="13"/>
        <v>542.16630668868288</v>
      </c>
      <c r="D121" s="69">
        <f t="shared" si="14"/>
        <v>107.55520013645099</v>
      </c>
      <c r="E121" s="69">
        <f t="shared" si="22"/>
        <v>434.61110655223189</v>
      </c>
      <c r="F121" s="69">
        <f t="shared" si="15"/>
        <v>0</v>
      </c>
      <c r="G121" s="70">
        <f t="shared" si="23"/>
        <v>46498.567134808196</v>
      </c>
      <c r="H121" s="47"/>
      <c r="I121" s="67"/>
      <c r="J121" s="47"/>
      <c r="K121" s="68">
        <f t="shared" si="16"/>
        <v>101</v>
      </c>
      <c r="L121" s="69">
        <f t="shared" si="17"/>
        <v>542.16630668868288</v>
      </c>
      <c r="M121" s="69">
        <f t="shared" si="18"/>
        <v>148.65629082941749</v>
      </c>
      <c r="N121" s="69">
        <f t="shared" si="19"/>
        <v>393.51001585926542</v>
      </c>
      <c r="O121" s="70">
        <f t="shared" si="20"/>
        <v>64474.689618795637</v>
      </c>
      <c r="P121" s="47"/>
    </row>
    <row r="122" spans="1:16" ht="15" customHeight="1" x14ac:dyDescent="0.25">
      <c r="A122" s="47"/>
      <c r="B122" s="68">
        <f t="shared" si="21"/>
        <v>102</v>
      </c>
      <c r="C122" s="69">
        <f t="shared" si="13"/>
        <v>542.16630668868288</v>
      </c>
      <c r="D122" s="69">
        <f t="shared" si="14"/>
        <v>106.55921635060211</v>
      </c>
      <c r="E122" s="69">
        <f t="shared" si="22"/>
        <v>435.60709033808075</v>
      </c>
      <c r="F122" s="69">
        <f t="shared" si="15"/>
        <v>1000</v>
      </c>
      <c r="G122" s="70">
        <f t="shared" si="23"/>
        <v>45062.960044470114</v>
      </c>
      <c r="H122" s="47"/>
      <c r="I122" s="67"/>
      <c r="J122" s="47"/>
      <c r="K122" s="68">
        <f t="shared" si="16"/>
        <v>102</v>
      </c>
      <c r="L122" s="69">
        <f t="shared" si="17"/>
        <v>542.16630668868288</v>
      </c>
      <c r="M122" s="69">
        <f t="shared" si="18"/>
        <v>147.75449704307334</v>
      </c>
      <c r="N122" s="69">
        <f t="shared" si="19"/>
        <v>394.41180964560954</v>
      </c>
      <c r="O122" s="70">
        <f t="shared" si="20"/>
        <v>64080.277809150029</v>
      </c>
      <c r="P122" s="47"/>
    </row>
    <row r="123" spans="1:16" ht="15" customHeight="1" x14ac:dyDescent="0.25">
      <c r="A123" s="47"/>
      <c r="B123" s="68">
        <f t="shared" si="21"/>
        <v>103</v>
      </c>
      <c r="C123" s="69">
        <f t="shared" si="13"/>
        <v>542.16630668868288</v>
      </c>
      <c r="D123" s="69">
        <f t="shared" si="14"/>
        <v>103.26928343524401</v>
      </c>
      <c r="E123" s="69">
        <f t="shared" si="22"/>
        <v>438.89702325343887</v>
      </c>
      <c r="F123" s="69">
        <f t="shared" si="15"/>
        <v>0</v>
      </c>
      <c r="G123" s="70">
        <f t="shared" si="23"/>
        <v>44624.063021216672</v>
      </c>
      <c r="H123" s="47"/>
      <c r="I123" s="67"/>
      <c r="J123" s="47"/>
      <c r="K123" s="68">
        <f t="shared" si="16"/>
        <v>103</v>
      </c>
      <c r="L123" s="69">
        <f t="shared" si="17"/>
        <v>542.16630668868288</v>
      </c>
      <c r="M123" s="69">
        <f t="shared" si="18"/>
        <v>146.85063664596882</v>
      </c>
      <c r="N123" s="69">
        <f t="shared" si="19"/>
        <v>395.31567004271403</v>
      </c>
      <c r="O123" s="70">
        <f t="shared" si="20"/>
        <v>63684.962139107316</v>
      </c>
      <c r="P123" s="47"/>
    </row>
    <row r="124" spans="1:16" ht="15" customHeight="1" x14ac:dyDescent="0.25">
      <c r="A124" s="47"/>
      <c r="B124" s="68">
        <f t="shared" si="21"/>
        <v>104</v>
      </c>
      <c r="C124" s="69">
        <f t="shared" si="13"/>
        <v>542.16630668868288</v>
      </c>
      <c r="D124" s="69">
        <f t="shared" si="14"/>
        <v>102.26347775695487</v>
      </c>
      <c r="E124" s="69">
        <f t="shared" si="22"/>
        <v>439.90282893172798</v>
      </c>
      <c r="F124" s="69">
        <f t="shared" si="15"/>
        <v>0</v>
      </c>
      <c r="G124" s="70">
        <f t="shared" si="23"/>
        <v>44184.160192284944</v>
      </c>
      <c r="H124" s="47"/>
      <c r="I124" s="67"/>
      <c r="J124" s="47"/>
      <c r="K124" s="68">
        <f t="shared" si="16"/>
        <v>104</v>
      </c>
      <c r="L124" s="69">
        <f t="shared" si="17"/>
        <v>542.16630668868288</v>
      </c>
      <c r="M124" s="69">
        <f t="shared" si="18"/>
        <v>145.94470490212095</v>
      </c>
      <c r="N124" s="69">
        <f t="shared" si="19"/>
        <v>396.22160178656191</v>
      </c>
      <c r="O124" s="70">
        <f t="shared" si="20"/>
        <v>63288.740537320751</v>
      </c>
      <c r="P124" s="47"/>
    </row>
    <row r="125" spans="1:16" ht="15" customHeight="1" x14ac:dyDescent="0.25">
      <c r="A125" s="47"/>
      <c r="B125" s="68">
        <f t="shared" si="21"/>
        <v>105</v>
      </c>
      <c r="C125" s="69">
        <f t="shared" si="13"/>
        <v>542.16630668868288</v>
      </c>
      <c r="D125" s="69">
        <f t="shared" si="14"/>
        <v>101.25536710731967</v>
      </c>
      <c r="E125" s="69">
        <f t="shared" si="22"/>
        <v>440.91093958136321</v>
      </c>
      <c r="F125" s="69">
        <f t="shared" si="15"/>
        <v>0</v>
      </c>
      <c r="G125" s="70">
        <f t="shared" si="23"/>
        <v>43743.249252703579</v>
      </c>
      <c r="H125" s="47"/>
      <c r="I125" s="67"/>
      <c r="J125" s="47"/>
      <c r="K125" s="68">
        <f t="shared" si="16"/>
        <v>105</v>
      </c>
      <c r="L125" s="69">
        <f t="shared" si="17"/>
        <v>542.16630668868288</v>
      </c>
      <c r="M125" s="69">
        <f t="shared" si="18"/>
        <v>145.03669706469339</v>
      </c>
      <c r="N125" s="69">
        <f t="shared" si="19"/>
        <v>397.1296096239895</v>
      </c>
      <c r="O125" s="70">
        <f t="shared" si="20"/>
        <v>62891.610927696762</v>
      </c>
      <c r="P125" s="47"/>
    </row>
    <row r="126" spans="1:16" ht="15" customHeight="1" x14ac:dyDescent="0.25">
      <c r="A126" s="47"/>
      <c r="B126" s="68">
        <f t="shared" si="21"/>
        <v>106</v>
      </c>
      <c r="C126" s="69">
        <f t="shared" si="13"/>
        <v>542.16630668868288</v>
      </c>
      <c r="D126" s="69">
        <f t="shared" si="14"/>
        <v>100.24494620411237</v>
      </c>
      <c r="E126" s="69">
        <f t="shared" si="22"/>
        <v>441.92136048457053</v>
      </c>
      <c r="F126" s="69">
        <f t="shared" si="15"/>
        <v>0</v>
      </c>
      <c r="G126" s="70">
        <f t="shared" si="23"/>
        <v>43301.327892219007</v>
      </c>
      <c r="H126" s="47"/>
      <c r="I126" s="67"/>
      <c r="J126" s="47"/>
      <c r="K126" s="68">
        <f t="shared" si="16"/>
        <v>106</v>
      </c>
      <c r="L126" s="69">
        <f t="shared" si="17"/>
        <v>542.16630668868288</v>
      </c>
      <c r="M126" s="69">
        <f t="shared" si="18"/>
        <v>144.12660837597176</v>
      </c>
      <c r="N126" s="69">
        <f t="shared" si="19"/>
        <v>398.03969831271115</v>
      </c>
      <c r="O126" s="70">
        <f t="shared" si="20"/>
        <v>62493.571229384048</v>
      </c>
      <c r="P126" s="47"/>
    </row>
    <row r="127" spans="1:16" ht="15" customHeight="1" x14ac:dyDescent="0.25">
      <c r="A127" s="47"/>
      <c r="B127" s="68">
        <f t="shared" si="21"/>
        <v>107</v>
      </c>
      <c r="C127" s="69">
        <f t="shared" si="13"/>
        <v>542.16630668868288</v>
      </c>
      <c r="D127" s="69">
        <f t="shared" si="14"/>
        <v>99.232209753001897</v>
      </c>
      <c r="E127" s="69">
        <f t="shared" si="22"/>
        <v>442.934096935681</v>
      </c>
      <c r="F127" s="69">
        <f t="shared" si="15"/>
        <v>0</v>
      </c>
      <c r="G127" s="70">
        <f t="shared" si="23"/>
        <v>42858.393795283329</v>
      </c>
      <c r="H127" s="47"/>
      <c r="I127" s="67"/>
      <c r="J127" s="47"/>
      <c r="K127" s="68">
        <f t="shared" si="16"/>
        <v>107</v>
      </c>
      <c r="L127" s="69">
        <f t="shared" si="17"/>
        <v>542.16630668868288</v>
      </c>
      <c r="M127" s="69">
        <f t="shared" si="18"/>
        <v>143.21443406733843</v>
      </c>
      <c r="N127" s="69">
        <f t="shared" si="19"/>
        <v>398.95187262134448</v>
      </c>
      <c r="O127" s="70">
        <f t="shared" si="20"/>
        <v>62094.619356762705</v>
      </c>
      <c r="P127" s="47"/>
    </row>
    <row r="128" spans="1:16" ht="15" customHeight="1" x14ac:dyDescent="0.25">
      <c r="A128" s="47"/>
      <c r="B128" s="68">
        <f t="shared" si="21"/>
        <v>108</v>
      </c>
      <c r="C128" s="69">
        <f t="shared" si="13"/>
        <v>542.16630668868288</v>
      </c>
      <c r="D128" s="69">
        <f t="shared" si="14"/>
        <v>98.217152447524299</v>
      </c>
      <c r="E128" s="69">
        <f t="shared" si="22"/>
        <v>443.94915424115857</v>
      </c>
      <c r="F128" s="69">
        <f t="shared" si="15"/>
        <v>1000</v>
      </c>
      <c r="G128" s="70">
        <f t="shared" si="23"/>
        <v>41414.444641042173</v>
      </c>
      <c r="H128" s="47"/>
      <c r="I128" s="67"/>
      <c r="J128" s="47"/>
      <c r="K128" s="68">
        <f t="shared" si="16"/>
        <v>108</v>
      </c>
      <c r="L128" s="69">
        <f t="shared" si="17"/>
        <v>542.16630668868288</v>
      </c>
      <c r="M128" s="69">
        <f t="shared" si="18"/>
        <v>142.30016935924786</v>
      </c>
      <c r="N128" s="69">
        <f t="shared" si="19"/>
        <v>399.86613732943499</v>
      </c>
      <c r="O128" s="70">
        <f t="shared" si="20"/>
        <v>61694.753219433267</v>
      </c>
      <c r="P128" s="47"/>
    </row>
    <row r="129" spans="1:16" ht="15" customHeight="1" x14ac:dyDescent="0.25">
      <c r="A129" s="47"/>
      <c r="B129" s="68">
        <f t="shared" si="21"/>
        <v>109</v>
      </c>
      <c r="C129" s="69">
        <f t="shared" si="13"/>
        <v>542.16630668868288</v>
      </c>
      <c r="D129" s="69">
        <f t="shared" si="14"/>
        <v>94.908102302388315</v>
      </c>
      <c r="E129" s="69">
        <f t="shared" si="22"/>
        <v>447.25820438629455</v>
      </c>
      <c r="F129" s="69">
        <f t="shared" si="15"/>
        <v>0</v>
      </c>
      <c r="G129" s="70">
        <f t="shared" si="23"/>
        <v>40967.18643665588</v>
      </c>
      <c r="H129" s="47"/>
      <c r="I129" s="67"/>
      <c r="J129" s="47"/>
      <c r="K129" s="68">
        <f t="shared" si="16"/>
        <v>109</v>
      </c>
      <c r="L129" s="69">
        <f t="shared" si="17"/>
        <v>542.16630668868288</v>
      </c>
      <c r="M129" s="69">
        <f t="shared" si="18"/>
        <v>141.38380946120122</v>
      </c>
      <c r="N129" s="69">
        <f t="shared" si="19"/>
        <v>400.78249722748166</v>
      </c>
      <c r="O129" s="70">
        <f t="shared" si="20"/>
        <v>61293.970722205784</v>
      </c>
      <c r="P129" s="47"/>
    </row>
    <row r="130" spans="1:16" ht="15" customHeight="1" x14ac:dyDescent="0.25">
      <c r="A130" s="47"/>
      <c r="B130" s="68">
        <f t="shared" si="21"/>
        <v>110</v>
      </c>
      <c r="C130" s="69">
        <f t="shared" si="13"/>
        <v>542.16630668868288</v>
      </c>
      <c r="D130" s="69">
        <f t="shared" si="14"/>
        <v>93.883135584003057</v>
      </c>
      <c r="E130" s="69">
        <f t="shared" si="22"/>
        <v>448.28317110467981</v>
      </c>
      <c r="F130" s="69">
        <f t="shared" si="15"/>
        <v>0</v>
      </c>
      <c r="G130" s="70">
        <f t="shared" si="23"/>
        <v>40518.903265551198</v>
      </c>
      <c r="H130" s="47"/>
      <c r="I130" s="67"/>
      <c r="J130" s="47"/>
      <c r="K130" s="68">
        <f t="shared" si="16"/>
        <v>110</v>
      </c>
      <c r="L130" s="69">
        <f t="shared" si="17"/>
        <v>542.16630668868288</v>
      </c>
      <c r="M130" s="69">
        <f t="shared" si="18"/>
        <v>140.46534957172159</v>
      </c>
      <c r="N130" s="69">
        <f t="shared" si="19"/>
        <v>401.70095711696126</v>
      </c>
      <c r="O130" s="70">
        <f t="shared" si="20"/>
        <v>60892.269765088822</v>
      </c>
      <c r="P130" s="47"/>
    </row>
    <row r="131" spans="1:16" ht="15" customHeight="1" x14ac:dyDescent="0.25">
      <c r="A131" s="47"/>
      <c r="B131" s="68">
        <f t="shared" si="21"/>
        <v>111</v>
      </c>
      <c r="C131" s="69">
        <f t="shared" si="13"/>
        <v>542.16630668868288</v>
      </c>
      <c r="D131" s="69">
        <f t="shared" si="14"/>
        <v>92.855819983554824</v>
      </c>
      <c r="E131" s="69">
        <f t="shared" si="22"/>
        <v>449.31048670512803</v>
      </c>
      <c r="F131" s="69">
        <f t="shared" si="15"/>
        <v>0</v>
      </c>
      <c r="G131" s="70">
        <f t="shared" si="23"/>
        <v>40069.592778846069</v>
      </c>
      <c r="H131" s="47"/>
      <c r="I131" s="67"/>
      <c r="J131" s="47"/>
      <c r="K131" s="68">
        <f t="shared" si="16"/>
        <v>111</v>
      </c>
      <c r="L131" s="69">
        <f t="shared" si="17"/>
        <v>542.16630668868288</v>
      </c>
      <c r="M131" s="69">
        <f t="shared" si="18"/>
        <v>139.54478487832856</v>
      </c>
      <c r="N131" s="69">
        <f t="shared" si="19"/>
        <v>402.62152181035435</v>
      </c>
      <c r="O131" s="70">
        <f t="shared" si="20"/>
        <v>60489.648243278469</v>
      </c>
      <c r="P131" s="47"/>
    </row>
    <row r="132" spans="1:16" ht="15" customHeight="1" x14ac:dyDescent="0.25">
      <c r="A132" s="47"/>
      <c r="B132" s="68">
        <f t="shared" si="21"/>
        <v>112</v>
      </c>
      <c r="C132" s="69">
        <f t="shared" si="13"/>
        <v>542.16630668868288</v>
      </c>
      <c r="D132" s="69">
        <f t="shared" si="14"/>
        <v>91.826150118188906</v>
      </c>
      <c r="E132" s="69">
        <f t="shared" si="22"/>
        <v>450.34015657049395</v>
      </c>
      <c r="F132" s="69">
        <f t="shared" si="15"/>
        <v>0</v>
      </c>
      <c r="G132" s="70">
        <f t="shared" si="23"/>
        <v>39619.252622275577</v>
      </c>
      <c r="H132" s="47"/>
      <c r="I132" s="67"/>
      <c r="J132" s="47"/>
      <c r="K132" s="68">
        <f t="shared" si="16"/>
        <v>112</v>
      </c>
      <c r="L132" s="69">
        <f t="shared" si="17"/>
        <v>542.16630668868288</v>
      </c>
      <c r="M132" s="69">
        <f t="shared" si="18"/>
        <v>138.62211055751317</v>
      </c>
      <c r="N132" s="69">
        <f t="shared" si="19"/>
        <v>403.54419613116971</v>
      </c>
      <c r="O132" s="70">
        <f t="shared" si="20"/>
        <v>60086.104047147302</v>
      </c>
      <c r="P132" s="47"/>
    </row>
    <row r="133" spans="1:16" ht="15" customHeight="1" x14ac:dyDescent="0.25">
      <c r="A133" s="47"/>
      <c r="B133" s="68">
        <f t="shared" si="21"/>
        <v>113</v>
      </c>
      <c r="C133" s="69">
        <f t="shared" si="13"/>
        <v>542.16630668868288</v>
      </c>
      <c r="D133" s="69">
        <f t="shared" si="14"/>
        <v>90.794120592714862</v>
      </c>
      <c r="E133" s="69">
        <f t="shared" si="22"/>
        <v>451.372186095968</v>
      </c>
      <c r="F133" s="69">
        <f t="shared" si="15"/>
        <v>0</v>
      </c>
      <c r="G133" s="70">
        <f t="shared" si="23"/>
        <v>39167.880436179606</v>
      </c>
      <c r="H133" s="47"/>
      <c r="I133" s="67"/>
      <c r="J133" s="47"/>
      <c r="K133" s="68">
        <f t="shared" si="16"/>
        <v>113</v>
      </c>
      <c r="L133" s="69">
        <f t="shared" si="17"/>
        <v>542.16630668868288</v>
      </c>
      <c r="M133" s="69">
        <f t="shared" si="18"/>
        <v>137.69732177471258</v>
      </c>
      <c r="N133" s="69">
        <f t="shared" si="19"/>
        <v>404.4689849139703</v>
      </c>
      <c r="O133" s="70">
        <f t="shared" si="20"/>
        <v>59681.635062233334</v>
      </c>
      <c r="P133" s="47"/>
    </row>
    <row r="134" spans="1:16" ht="15" customHeight="1" x14ac:dyDescent="0.25">
      <c r="A134" s="47"/>
      <c r="B134" s="68">
        <f t="shared" si="21"/>
        <v>114</v>
      </c>
      <c r="C134" s="69">
        <f t="shared" si="13"/>
        <v>542.16630668868288</v>
      </c>
      <c r="D134" s="69">
        <f t="shared" si="14"/>
        <v>89.759725999578265</v>
      </c>
      <c r="E134" s="69">
        <f t="shared" si="22"/>
        <v>452.4065806891046</v>
      </c>
      <c r="F134" s="69">
        <f t="shared" si="15"/>
        <v>1000</v>
      </c>
      <c r="G134" s="70">
        <f t="shared" si="23"/>
        <v>37715.473855490505</v>
      </c>
      <c r="H134" s="47"/>
      <c r="I134" s="67"/>
      <c r="J134" s="47"/>
      <c r="K134" s="68">
        <f t="shared" si="16"/>
        <v>114</v>
      </c>
      <c r="L134" s="69">
        <f t="shared" si="17"/>
        <v>542.16630668868288</v>
      </c>
      <c r="M134" s="69">
        <f t="shared" si="18"/>
        <v>136.77041368428473</v>
      </c>
      <c r="N134" s="69">
        <f t="shared" si="19"/>
        <v>405.39589300439815</v>
      </c>
      <c r="O134" s="70">
        <f t="shared" si="20"/>
        <v>59276.239169228938</v>
      </c>
      <c r="P134" s="47"/>
    </row>
    <row r="135" spans="1:16" ht="15" customHeight="1" x14ac:dyDescent="0.25">
      <c r="A135" s="47"/>
      <c r="B135" s="68">
        <f t="shared" si="21"/>
        <v>115</v>
      </c>
      <c r="C135" s="69">
        <f t="shared" si="13"/>
        <v>542.16630668868288</v>
      </c>
      <c r="D135" s="69">
        <f t="shared" si="14"/>
        <v>86.431294252165742</v>
      </c>
      <c r="E135" s="69">
        <f t="shared" si="22"/>
        <v>455.73501243651714</v>
      </c>
      <c r="F135" s="69">
        <f t="shared" si="15"/>
        <v>0</v>
      </c>
      <c r="G135" s="70">
        <f t="shared" si="23"/>
        <v>37259.738843053987</v>
      </c>
      <c r="H135" s="47"/>
      <c r="I135" s="67"/>
      <c r="J135" s="47"/>
      <c r="K135" s="68">
        <f t="shared" si="16"/>
        <v>115</v>
      </c>
      <c r="L135" s="69">
        <f t="shared" si="17"/>
        <v>542.16630668868288</v>
      </c>
      <c r="M135" s="69">
        <f t="shared" si="18"/>
        <v>135.84138142948299</v>
      </c>
      <c r="N135" s="69">
        <f t="shared" si="19"/>
        <v>406.32492525919986</v>
      </c>
      <c r="O135" s="70">
        <f t="shared" si="20"/>
        <v>58869.914243969739</v>
      </c>
      <c r="P135" s="47"/>
    </row>
    <row r="136" spans="1:16" ht="15" customHeight="1" x14ac:dyDescent="0.25">
      <c r="A136" s="47"/>
      <c r="B136" s="68">
        <f t="shared" si="21"/>
        <v>116</v>
      </c>
      <c r="C136" s="69">
        <f t="shared" si="13"/>
        <v>542.16630668868288</v>
      </c>
      <c r="D136" s="69">
        <f t="shared" si="14"/>
        <v>85.386901515332056</v>
      </c>
      <c r="E136" s="69">
        <f t="shared" si="22"/>
        <v>456.77940517335082</v>
      </c>
      <c r="F136" s="69">
        <f t="shared" si="15"/>
        <v>0</v>
      </c>
      <c r="G136" s="70">
        <f t="shared" si="23"/>
        <v>36802.959437880636</v>
      </c>
      <c r="H136" s="47"/>
      <c r="I136" s="67"/>
      <c r="J136" s="47"/>
      <c r="K136" s="68">
        <f t="shared" si="16"/>
        <v>116</v>
      </c>
      <c r="L136" s="69">
        <f t="shared" si="17"/>
        <v>542.16630668868288</v>
      </c>
      <c r="M136" s="69">
        <f t="shared" si="18"/>
        <v>134.91022014243066</v>
      </c>
      <c r="N136" s="69">
        <f t="shared" si="19"/>
        <v>407.25608654625222</v>
      </c>
      <c r="O136" s="70">
        <f t="shared" si="20"/>
        <v>58462.658157423488</v>
      </c>
      <c r="P136" s="47"/>
    </row>
    <row r="137" spans="1:16" ht="15" customHeight="1" x14ac:dyDescent="0.25">
      <c r="A137" s="47"/>
      <c r="B137" s="68">
        <f t="shared" si="21"/>
        <v>117</v>
      </c>
      <c r="C137" s="69">
        <f t="shared" si="13"/>
        <v>542.16630668868288</v>
      </c>
      <c r="D137" s="69">
        <f t="shared" si="14"/>
        <v>84.340115378476455</v>
      </c>
      <c r="E137" s="69">
        <f t="shared" si="22"/>
        <v>457.82619131020641</v>
      </c>
      <c r="F137" s="69">
        <f t="shared" si="15"/>
        <v>0</v>
      </c>
      <c r="G137" s="70">
        <f t="shared" si="23"/>
        <v>36345.133246570433</v>
      </c>
      <c r="H137" s="47"/>
      <c r="I137" s="67"/>
      <c r="J137" s="47"/>
      <c r="K137" s="68">
        <f t="shared" si="16"/>
        <v>117</v>
      </c>
      <c r="L137" s="69">
        <f t="shared" si="17"/>
        <v>542.16630668868288</v>
      </c>
      <c r="M137" s="69">
        <f t="shared" si="18"/>
        <v>133.97692494409549</v>
      </c>
      <c r="N137" s="69">
        <f t="shared" si="19"/>
        <v>408.18938174458742</v>
      </c>
      <c r="O137" s="70">
        <f t="shared" si="20"/>
        <v>58054.468775678899</v>
      </c>
      <c r="P137" s="47"/>
    </row>
    <row r="138" spans="1:16" ht="15" customHeight="1" x14ac:dyDescent="0.25">
      <c r="A138" s="47"/>
      <c r="B138" s="68">
        <f t="shared" si="21"/>
        <v>118</v>
      </c>
      <c r="C138" s="69">
        <f t="shared" si="13"/>
        <v>542.16630668868288</v>
      </c>
      <c r="D138" s="69">
        <f t="shared" si="14"/>
        <v>83.290930356723905</v>
      </c>
      <c r="E138" s="69">
        <f t="shared" si="22"/>
        <v>458.87537633195899</v>
      </c>
      <c r="F138" s="69">
        <f t="shared" si="15"/>
        <v>0</v>
      </c>
      <c r="G138" s="70">
        <f t="shared" si="23"/>
        <v>35886.257870238471</v>
      </c>
      <c r="H138" s="47"/>
      <c r="I138" s="67"/>
      <c r="J138" s="47"/>
      <c r="K138" s="68">
        <f t="shared" si="16"/>
        <v>118</v>
      </c>
      <c r="L138" s="69">
        <f t="shared" si="17"/>
        <v>542.16630668868288</v>
      </c>
      <c r="M138" s="69">
        <f t="shared" si="18"/>
        <v>133.04149094426415</v>
      </c>
      <c r="N138" s="69">
        <f t="shared" si="19"/>
        <v>409.1248157444187</v>
      </c>
      <c r="O138" s="70">
        <f t="shared" si="20"/>
        <v>57645.343959934478</v>
      </c>
      <c r="P138" s="47"/>
    </row>
    <row r="139" spans="1:16" ht="15" customHeight="1" x14ac:dyDescent="0.25">
      <c r="A139" s="47"/>
      <c r="B139" s="68">
        <f t="shared" si="21"/>
        <v>119</v>
      </c>
      <c r="C139" s="69">
        <f t="shared" si="13"/>
        <v>542.16630668868288</v>
      </c>
      <c r="D139" s="69">
        <f t="shared" si="14"/>
        <v>82.239340952629831</v>
      </c>
      <c r="E139" s="69">
        <f t="shared" si="22"/>
        <v>459.92696573605303</v>
      </c>
      <c r="F139" s="69">
        <f t="shared" si="15"/>
        <v>0</v>
      </c>
      <c r="G139" s="70">
        <f t="shared" si="23"/>
        <v>35426.330904502414</v>
      </c>
      <c r="H139" s="47"/>
      <c r="I139" s="67"/>
      <c r="J139" s="47"/>
      <c r="K139" s="68">
        <f t="shared" si="16"/>
        <v>119</v>
      </c>
      <c r="L139" s="69">
        <f t="shared" si="17"/>
        <v>542.16630668868288</v>
      </c>
      <c r="M139" s="69">
        <f t="shared" si="18"/>
        <v>132.10391324151652</v>
      </c>
      <c r="N139" s="69">
        <f t="shared" si="19"/>
        <v>410.06239344716636</v>
      </c>
      <c r="O139" s="70">
        <f t="shared" si="20"/>
        <v>57235.281566487312</v>
      </c>
      <c r="P139" s="47"/>
    </row>
    <row r="140" spans="1:16" ht="15" customHeight="1" x14ac:dyDescent="0.25">
      <c r="A140" s="47"/>
      <c r="B140" s="68">
        <f t="shared" si="21"/>
        <v>120</v>
      </c>
      <c r="C140" s="69">
        <f t="shared" si="13"/>
        <v>542.16630668868288</v>
      </c>
      <c r="D140" s="69">
        <f t="shared" si="14"/>
        <v>81.185341656151365</v>
      </c>
      <c r="E140" s="69">
        <f t="shared" si="22"/>
        <v>460.98096503253151</v>
      </c>
      <c r="F140" s="69">
        <f t="shared" si="15"/>
        <v>1000</v>
      </c>
      <c r="G140" s="70">
        <f t="shared" si="23"/>
        <v>33965.349939469881</v>
      </c>
      <c r="H140" s="47"/>
      <c r="I140" s="67"/>
      <c r="J140" s="47"/>
      <c r="K140" s="68">
        <f t="shared" si="16"/>
        <v>120</v>
      </c>
      <c r="L140" s="69">
        <f t="shared" si="17"/>
        <v>542.16630668868288</v>
      </c>
      <c r="M140" s="69">
        <f t="shared" si="18"/>
        <v>131.16418692320011</v>
      </c>
      <c r="N140" s="69">
        <f t="shared" si="19"/>
        <v>411.0021197654828</v>
      </c>
      <c r="O140" s="70">
        <f t="shared" si="20"/>
        <v>56824.279446721826</v>
      </c>
      <c r="P140" s="47"/>
    </row>
    <row r="141" spans="1:16" ht="15" customHeight="1" x14ac:dyDescent="0.25">
      <c r="A141" s="47"/>
      <c r="B141" s="68">
        <f t="shared" si="21"/>
        <v>121</v>
      </c>
      <c r="C141" s="69">
        <f t="shared" si="13"/>
        <v>542.16630668868288</v>
      </c>
      <c r="D141" s="69">
        <f t="shared" si="14"/>
        <v>77.837260277951813</v>
      </c>
      <c r="E141" s="69">
        <f t="shared" si="22"/>
        <v>464.32904641073105</v>
      </c>
      <c r="F141" s="69">
        <f t="shared" si="15"/>
        <v>0</v>
      </c>
      <c r="G141" s="70">
        <f t="shared" si="23"/>
        <v>33501.020893059147</v>
      </c>
      <c r="H141" s="47"/>
      <c r="I141" s="67"/>
      <c r="J141" s="47"/>
      <c r="K141" s="68">
        <f t="shared" si="16"/>
        <v>121</v>
      </c>
      <c r="L141" s="69">
        <f t="shared" si="17"/>
        <v>542.16630668868288</v>
      </c>
      <c r="M141" s="69">
        <f t="shared" si="18"/>
        <v>130.22230706540418</v>
      </c>
      <c r="N141" s="69">
        <f t="shared" si="19"/>
        <v>411.94399962327873</v>
      </c>
      <c r="O141" s="70">
        <f t="shared" si="20"/>
        <v>56412.335447098551</v>
      </c>
      <c r="P141" s="47"/>
    </row>
    <row r="142" spans="1:16" ht="15" customHeight="1" x14ac:dyDescent="0.25">
      <c r="A142" s="47"/>
      <c r="B142" s="68">
        <f t="shared" si="21"/>
        <v>122</v>
      </c>
      <c r="C142" s="69">
        <f t="shared" si="13"/>
        <v>542.16630668868288</v>
      </c>
      <c r="D142" s="69">
        <f t="shared" si="14"/>
        <v>76.773172879927216</v>
      </c>
      <c r="E142" s="69">
        <f t="shared" si="22"/>
        <v>465.39313380875569</v>
      </c>
      <c r="F142" s="69">
        <f t="shared" si="15"/>
        <v>0</v>
      </c>
      <c r="G142" s="70">
        <f t="shared" si="23"/>
        <v>33035.62775925039</v>
      </c>
      <c r="H142" s="47"/>
      <c r="I142" s="67"/>
      <c r="J142" s="47"/>
      <c r="K142" s="68">
        <f t="shared" si="16"/>
        <v>122</v>
      </c>
      <c r="L142" s="69">
        <f t="shared" si="17"/>
        <v>542.16630668868288</v>
      </c>
      <c r="M142" s="69">
        <f t="shared" si="18"/>
        <v>129.27826873293418</v>
      </c>
      <c r="N142" s="69">
        <f t="shared" si="19"/>
        <v>412.8880379557487</v>
      </c>
      <c r="O142" s="70">
        <f t="shared" si="20"/>
        <v>55999.447409142798</v>
      </c>
      <c r="P142" s="47"/>
    </row>
    <row r="143" spans="1:16" ht="15" customHeight="1" x14ac:dyDescent="0.25">
      <c r="A143" s="47"/>
      <c r="B143" s="68">
        <f t="shared" si="21"/>
        <v>123</v>
      </c>
      <c r="C143" s="69">
        <f t="shared" si="13"/>
        <v>542.16630668868288</v>
      </c>
      <c r="D143" s="69">
        <f t="shared" si="14"/>
        <v>75.706646948282142</v>
      </c>
      <c r="E143" s="69">
        <f t="shared" si="22"/>
        <v>466.45965974040075</v>
      </c>
      <c r="F143" s="69">
        <f t="shared" si="15"/>
        <v>0</v>
      </c>
      <c r="G143" s="70">
        <f t="shared" si="23"/>
        <v>32569.168099509989</v>
      </c>
      <c r="H143" s="47"/>
      <c r="I143" s="67"/>
      <c r="J143" s="47"/>
      <c r="K143" s="68">
        <f t="shared" si="16"/>
        <v>123</v>
      </c>
      <c r="L143" s="69">
        <f t="shared" si="17"/>
        <v>542.16630668868288</v>
      </c>
      <c r="M143" s="69">
        <f t="shared" si="18"/>
        <v>128.33206697928557</v>
      </c>
      <c r="N143" s="69">
        <f t="shared" si="19"/>
        <v>413.83423970939731</v>
      </c>
      <c r="O143" s="70">
        <f t="shared" si="20"/>
        <v>55585.613169433404</v>
      </c>
      <c r="P143" s="47"/>
    </row>
    <row r="144" spans="1:16" ht="15" customHeight="1" x14ac:dyDescent="0.25">
      <c r="A144" s="47"/>
      <c r="B144" s="68">
        <f t="shared" si="21"/>
        <v>124</v>
      </c>
      <c r="C144" s="69">
        <f t="shared" si="13"/>
        <v>542.16630668868288</v>
      </c>
      <c r="D144" s="69">
        <f t="shared" si="14"/>
        <v>74.637676894710395</v>
      </c>
      <c r="E144" s="69">
        <f t="shared" si="22"/>
        <v>467.52862979397247</v>
      </c>
      <c r="F144" s="69">
        <f t="shared" si="15"/>
        <v>0</v>
      </c>
      <c r="G144" s="70">
        <f t="shared" si="23"/>
        <v>32101.639469716018</v>
      </c>
      <c r="H144" s="47"/>
      <c r="I144" s="67"/>
      <c r="J144" s="47"/>
      <c r="K144" s="68">
        <f t="shared" si="16"/>
        <v>124</v>
      </c>
      <c r="L144" s="69">
        <f t="shared" si="17"/>
        <v>542.16630668868288</v>
      </c>
      <c r="M144" s="69">
        <f t="shared" si="18"/>
        <v>127.38369684661822</v>
      </c>
      <c r="N144" s="69">
        <f t="shared" si="19"/>
        <v>414.78260984206463</v>
      </c>
      <c r="O144" s="70">
        <f t="shared" si="20"/>
        <v>55170.830559591341</v>
      </c>
      <c r="P144" s="47"/>
    </row>
    <row r="145" spans="1:16" ht="15" customHeight="1" x14ac:dyDescent="0.25">
      <c r="A145" s="47"/>
      <c r="B145" s="68">
        <f t="shared" si="21"/>
        <v>125</v>
      </c>
      <c r="C145" s="69">
        <f t="shared" si="13"/>
        <v>542.16630668868288</v>
      </c>
      <c r="D145" s="69">
        <f t="shared" si="14"/>
        <v>73.566257118099202</v>
      </c>
      <c r="E145" s="69">
        <f t="shared" si="22"/>
        <v>468.60004957058368</v>
      </c>
      <c r="F145" s="69">
        <f t="shared" si="15"/>
        <v>0</v>
      </c>
      <c r="G145" s="70">
        <f t="shared" si="23"/>
        <v>31633.039420145433</v>
      </c>
      <c r="H145" s="47"/>
      <c r="I145" s="67"/>
      <c r="J145" s="47"/>
      <c r="K145" s="68">
        <f t="shared" si="16"/>
        <v>125</v>
      </c>
      <c r="L145" s="69">
        <f t="shared" si="17"/>
        <v>542.16630668868288</v>
      </c>
      <c r="M145" s="69">
        <f t="shared" si="18"/>
        <v>126.43315336573016</v>
      </c>
      <c r="N145" s="69">
        <f t="shared" si="19"/>
        <v>415.73315332295272</v>
      </c>
      <c r="O145" s="70">
        <f t="shared" si="20"/>
        <v>54755.097406268389</v>
      </c>
      <c r="P145" s="47"/>
    </row>
    <row r="146" spans="1:16" ht="15" customHeight="1" x14ac:dyDescent="0.25">
      <c r="A146" s="47"/>
      <c r="B146" s="68">
        <f t="shared" si="21"/>
        <v>126</v>
      </c>
      <c r="C146" s="69">
        <f t="shared" si="13"/>
        <v>542.16630668868288</v>
      </c>
      <c r="D146" s="69">
        <f t="shared" si="14"/>
        <v>72.492382004499945</v>
      </c>
      <c r="E146" s="69">
        <f t="shared" si="22"/>
        <v>469.67392468418291</v>
      </c>
      <c r="F146" s="69">
        <f t="shared" si="15"/>
        <v>1000</v>
      </c>
      <c r="G146" s="70">
        <f t="shared" si="23"/>
        <v>30163.36549546125</v>
      </c>
      <c r="H146" s="47"/>
      <c r="I146" s="67"/>
      <c r="J146" s="47"/>
      <c r="K146" s="68">
        <f t="shared" si="16"/>
        <v>126</v>
      </c>
      <c r="L146" s="69">
        <f t="shared" si="17"/>
        <v>542.16630668868288</v>
      </c>
      <c r="M146" s="69">
        <f t="shared" si="18"/>
        <v>125.48043155603173</v>
      </c>
      <c r="N146" s="69">
        <f t="shared" si="19"/>
        <v>416.68587513265118</v>
      </c>
      <c r="O146" s="70">
        <f t="shared" si="20"/>
        <v>54338.411531135738</v>
      </c>
      <c r="P146" s="47"/>
    </row>
    <row r="147" spans="1:16" ht="15" customHeight="1" x14ac:dyDescent="0.25">
      <c r="A147" s="47"/>
      <c r="B147" s="68">
        <f t="shared" si="21"/>
        <v>127</v>
      </c>
      <c r="C147" s="69">
        <f t="shared" si="13"/>
        <v>542.16630668868288</v>
      </c>
      <c r="D147" s="69">
        <f t="shared" si="14"/>
        <v>69.124379260432036</v>
      </c>
      <c r="E147" s="69">
        <f t="shared" si="22"/>
        <v>473.04192742825086</v>
      </c>
      <c r="F147" s="69">
        <f t="shared" si="15"/>
        <v>0</v>
      </c>
      <c r="G147" s="70">
        <f t="shared" si="23"/>
        <v>29690.323568033</v>
      </c>
      <c r="H147" s="47"/>
      <c r="I147" s="67"/>
      <c r="J147" s="47"/>
      <c r="K147" s="68">
        <f t="shared" si="16"/>
        <v>127</v>
      </c>
      <c r="L147" s="69">
        <f t="shared" si="17"/>
        <v>542.16630668868288</v>
      </c>
      <c r="M147" s="69">
        <f t="shared" si="18"/>
        <v>124.5255264255194</v>
      </c>
      <c r="N147" s="69">
        <f t="shared" si="19"/>
        <v>417.64078026316349</v>
      </c>
      <c r="O147" s="70">
        <f t="shared" si="20"/>
        <v>53920.770750872573</v>
      </c>
      <c r="P147" s="47"/>
    </row>
    <row r="148" spans="1:16" ht="15" customHeight="1" x14ac:dyDescent="0.25">
      <c r="A148" s="47"/>
      <c r="B148" s="68">
        <f t="shared" si="21"/>
        <v>128</v>
      </c>
      <c r="C148" s="69">
        <f t="shared" si="13"/>
        <v>542.16630668868288</v>
      </c>
      <c r="D148" s="69">
        <f t="shared" si="14"/>
        <v>68.040324843408953</v>
      </c>
      <c r="E148" s="69">
        <f t="shared" si="22"/>
        <v>474.12598184527394</v>
      </c>
      <c r="F148" s="69">
        <f t="shared" si="15"/>
        <v>0</v>
      </c>
      <c r="G148" s="70">
        <f t="shared" si="23"/>
        <v>29216.197586187725</v>
      </c>
      <c r="H148" s="47"/>
      <c r="I148" s="67"/>
      <c r="J148" s="47"/>
      <c r="K148" s="68">
        <f t="shared" si="16"/>
        <v>128</v>
      </c>
      <c r="L148" s="69">
        <f t="shared" si="17"/>
        <v>542.16630668868288</v>
      </c>
      <c r="M148" s="69">
        <f t="shared" si="18"/>
        <v>123.56843297074964</v>
      </c>
      <c r="N148" s="69">
        <f t="shared" si="19"/>
        <v>418.59787371793323</v>
      </c>
      <c r="O148" s="70">
        <f t="shared" si="20"/>
        <v>53502.17287715464</v>
      </c>
      <c r="P148" s="47"/>
    </row>
    <row r="149" spans="1:16" ht="15" customHeight="1" x14ac:dyDescent="0.25">
      <c r="A149" s="47"/>
      <c r="B149" s="68">
        <f t="shared" si="21"/>
        <v>129</v>
      </c>
      <c r="C149" s="69">
        <f t="shared" ref="C149:C212" si="24">IF($C$10&lt;=G148,$C$10,G148+G148*$F$4/12)</f>
        <v>542.16630668868288</v>
      </c>
      <c r="D149" s="69">
        <f t="shared" ref="D149:D212" si="25">IF(C149&gt;0,$F$4/12*G148,"Fully Paid")</f>
        <v>66.953786135013544</v>
      </c>
      <c r="E149" s="69">
        <f t="shared" si="22"/>
        <v>475.21252055366932</v>
      </c>
      <c r="F149" s="69">
        <f t="shared" ref="F149:F212" si="26">IF(G148=0,0,IF(MOD(B149,$F$10)=0,$F$11,0))</f>
        <v>0</v>
      </c>
      <c r="G149" s="70">
        <f t="shared" si="23"/>
        <v>28740.985065634057</v>
      </c>
      <c r="H149" s="47"/>
      <c r="I149" s="67"/>
      <c r="J149" s="47"/>
      <c r="K149" s="68">
        <f t="shared" ref="K149:K212" si="27">IF(O148=0,0,K148+1)</f>
        <v>129</v>
      </c>
      <c r="L149" s="69">
        <f t="shared" ref="L149:L212" si="28">IF($C$10&lt;=O148,$C$10,O148+O148*$F$4/12)</f>
        <v>542.16630668868288</v>
      </c>
      <c r="M149" s="69">
        <f t="shared" ref="M149:M212" si="29">IF(L149&gt;0,$F$4/12*O148,"Fully Paid")</f>
        <v>122.60914617681271</v>
      </c>
      <c r="N149" s="69">
        <f t="shared" ref="N149:N212" si="30">IF(L149&gt;0,MIN(L149-M149,O148),"Fully Paid")</f>
        <v>419.55716051187017</v>
      </c>
      <c r="O149" s="70">
        <f t="shared" ref="O149:O212" si="31">IF(ROUND(O148,5)&gt;0,O148-N149,0)</f>
        <v>53082.615716642773</v>
      </c>
      <c r="P149" s="47"/>
    </row>
    <row r="150" spans="1:16" ht="15" customHeight="1" x14ac:dyDescent="0.25">
      <c r="A150" s="47"/>
      <c r="B150" s="68">
        <f t="shared" ref="B150:B213" si="32">IF(G149=0,0,B149+1)</f>
        <v>130</v>
      </c>
      <c r="C150" s="69">
        <f t="shared" si="24"/>
        <v>542.16630668868288</v>
      </c>
      <c r="D150" s="69">
        <f t="shared" si="25"/>
        <v>65.864757442078044</v>
      </c>
      <c r="E150" s="69">
        <f t="shared" ref="E150:E213" si="33">IF(C150&gt;0,MIN(C150-D150,G149),"Fully Paid")</f>
        <v>476.30154924660485</v>
      </c>
      <c r="F150" s="69">
        <f t="shared" si="26"/>
        <v>0</v>
      </c>
      <c r="G150" s="70">
        <f t="shared" ref="G150:G213" si="34">IF(ROUND(G149,5)&gt;0,G149-E150-F150,0)</f>
        <v>28264.683516387453</v>
      </c>
      <c r="H150" s="47"/>
      <c r="I150" s="67"/>
      <c r="J150" s="47"/>
      <c r="K150" s="68">
        <f t="shared" si="27"/>
        <v>130</v>
      </c>
      <c r="L150" s="69">
        <f t="shared" si="28"/>
        <v>542.16630668868288</v>
      </c>
      <c r="M150" s="69">
        <f t="shared" si="29"/>
        <v>121.64766101730636</v>
      </c>
      <c r="N150" s="69">
        <f t="shared" si="30"/>
        <v>420.51864567137653</v>
      </c>
      <c r="O150" s="70">
        <f t="shared" si="31"/>
        <v>52662.097070971395</v>
      </c>
      <c r="P150" s="47"/>
    </row>
    <row r="151" spans="1:16" ht="15" customHeight="1" x14ac:dyDescent="0.25">
      <c r="A151" s="47"/>
      <c r="B151" s="68">
        <f t="shared" si="32"/>
        <v>131</v>
      </c>
      <c r="C151" s="69">
        <f t="shared" si="24"/>
        <v>542.16630668868288</v>
      </c>
      <c r="D151" s="69">
        <f t="shared" si="25"/>
        <v>64.773233058387916</v>
      </c>
      <c r="E151" s="69">
        <f t="shared" si="33"/>
        <v>477.39307363029496</v>
      </c>
      <c r="F151" s="69">
        <f t="shared" si="26"/>
        <v>0</v>
      </c>
      <c r="G151" s="70">
        <f t="shared" si="34"/>
        <v>27787.290442757159</v>
      </c>
      <c r="H151" s="47"/>
      <c r="I151" s="67"/>
      <c r="J151" s="47"/>
      <c r="K151" s="68">
        <f t="shared" si="27"/>
        <v>131</v>
      </c>
      <c r="L151" s="69">
        <f t="shared" si="28"/>
        <v>542.16630668868288</v>
      </c>
      <c r="M151" s="69">
        <f t="shared" si="29"/>
        <v>120.68397245430944</v>
      </c>
      <c r="N151" s="69">
        <f t="shared" si="30"/>
        <v>421.48233423437341</v>
      </c>
      <c r="O151" s="70">
        <f t="shared" si="31"/>
        <v>52240.614736737021</v>
      </c>
      <c r="P151" s="47"/>
    </row>
    <row r="152" spans="1:16" ht="15" customHeight="1" x14ac:dyDescent="0.25">
      <c r="A152" s="47"/>
      <c r="B152" s="68">
        <f t="shared" si="32"/>
        <v>132</v>
      </c>
      <c r="C152" s="69">
        <f t="shared" si="24"/>
        <v>542.16630668868288</v>
      </c>
      <c r="D152" s="69">
        <f t="shared" si="25"/>
        <v>63.679207264651822</v>
      </c>
      <c r="E152" s="69">
        <f t="shared" si="33"/>
        <v>478.48709942403104</v>
      </c>
      <c r="F152" s="69">
        <f t="shared" si="26"/>
        <v>1000</v>
      </c>
      <c r="G152" s="70">
        <f t="shared" si="34"/>
        <v>26308.803343333129</v>
      </c>
      <c r="H152" s="47"/>
      <c r="I152" s="67"/>
      <c r="J152" s="47"/>
      <c r="K152" s="68">
        <f t="shared" si="27"/>
        <v>132</v>
      </c>
      <c r="L152" s="69">
        <f t="shared" si="28"/>
        <v>542.16630668868288</v>
      </c>
      <c r="M152" s="69">
        <f t="shared" si="29"/>
        <v>119.71807543835567</v>
      </c>
      <c r="N152" s="69">
        <f t="shared" si="30"/>
        <v>422.44823125032724</v>
      </c>
      <c r="O152" s="70">
        <f t="shared" si="31"/>
        <v>51818.166505486697</v>
      </c>
      <c r="P152" s="47"/>
    </row>
    <row r="153" spans="1:16" ht="15" customHeight="1" x14ac:dyDescent="0.25">
      <c r="A153" s="47"/>
      <c r="B153" s="68">
        <f t="shared" si="32"/>
        <v>133</v>
      </c>
      <c r="C153" s="69">
        <f t="shared" si="24"/>
        <v>542.16630668868288</v>
      </c>
      <c r="D153" s="69">
        <f t="shared" si="25"/>
        <v>60.291007661805089</v>
      </c>
      <c r="E153" s="69">
        <f t="shared" si="33"/>
        <v>481.87529902687777</v>
      </c>
      <c r="F153" s="69">
        <f t="shared" si="26"/>
        <v>0</v>
      </c>
      <c r="G153" s="70">
        <f t="shared" si="34"/>
        <v>25826.928044306253</v>
      </c>
      <c r="H153" s="47"/>
      <c r="I153" s="67"/>
      <c r="J153" s="47"/>
      <c r="K153" s="68">
        <f t="shared" si="27"/>
        <v>133</v>
      </c>
      <c r="L153" s="69">
        <f t="shared" si="28"/>
        <v>542.16630668868288</v>
      </c>
      <c r="M153" s="69">
        <f t="shared" si="29"/>
        <v>118.74996490840701</v>
      </c>
      <c r="N153" s="69">
        <f t="shared" si="30"/>
        <v>423.41634178027584</v>
      </c>
      <c r="O153" s="70">
        <f t="shared" si="31"/>
        <v>51394.75016370642</v>
      </c>
      <c r="P153" s="47"/>
    </row>
    <row r="154" spans="1:16" ht="15" customHeight="1" x14ac:dyDescent="0.25">
      <c r="A154" s="47"/>
      <c r="B154" s="68">
        <f t="shared" si="32"/>
        <v>134</v>
      </c>
      <c r="C154" s="69">
        <f t="shared" si="24"/>
        <v>542.16630668868288</v>
      </c>
      <c r="D154" s="69">
        <f t="shared" si="25"/>
        <v>59.186710101535162</v>
      </c>
      <c r="E154" s="69">
        <f t="shared" si="33"/>
        <v>482.97959658714774</v>
      </c>
      <c r="F154" s="69">
        <f t="shared" si="26"/>
        <v>0</v>
      </c>
      <c r="G154" s="70">
        <f t="shared" si="34"/>
        <v>25343.948447719104</v>
      </c>
      <c r="H154" s="47"/>
      <c r="I154" s="67"/>
      <c r="J154" s="47"/>
      <c r="K154" s="68">
        <f t="shared" si="27"/>
        <v>134</v>
      </c>
      <c r="L154" s="69">
        <f t="shared" si="28"/>
        <v>542.16630668868288</v>
      </c>
      <c r="M154" s="69">
        <f t="shared" si="29"/>
        <v>117.77963579182722</v>
      </c>
      <c r="N154" s="69">
        <f t="shared" si="30"/>
        <v>424.38667089685566</v>
      </c>
      <c r="O154" s="70">
        <f t="shared" si="31"/>
        <v>50970.363492809563</v>
      </c>
      <c r="P154" s="47"/>
    </row>
    <row r="155" spans="1:16" ht="15" customHeight="1" x14ac:dyDescent="0.25">
      <c r="A155" s="47"/>
      <c r="B155" s="68">
        <f t="shared" si="32"/>
        <v>135</v>
      </c>
      <c r="C155" s="69">
        <f t="shared" si="24"/>
        <v>542.16630668868288</v>
      </c>
      <c r="D155" s="69">
        <f t="shared" si="25"/>
        <v>58.079881859356277</v>
      </c>
      <c r="E155" s="69">
        <f t="shared" si="33"/>
        <v>484.08642482932657</v>
      </c>
      <c r="F155" s="69">
        <f t="shared" si="26"/>
        <v>0</v>
      </c>
      <c r="G155" s="70">
        <f t="shared" si="34"/>
        <v>24859.862022889778</v>
      </c>
      <c r="H155" s="47"/>
      <c r="I155" s="67"/>
      <c r="J155" s="47"/>
      <c r="K155" s="68">
        <f t="shared" si="27"/>
        <v>135</v>
      </c>
      <c r="L155" s="69">
        <f t="shared" si="28"/>
        <v>542.16630668868288</v>
      </c>
      <c r="M155" s="69">
        <f t="shared" si="29"/>
        <v>116.80708300435525</v>
      </c>
      <c r="N155" s="69">
        <f t="shared" si="30"/>
        <v>425.35922368432762</v>
      </c>
      <c r="O155" s="70">
        <f t="shared" si="31"/>
        <v>50545.004269125238</v>
      </c>
      <c r="P155" s="47"/>
    </row>
    <row r="156" spans="1:16" ht="15" customHeight="1" x14ac:dyDescent="0.25">
      <c r="A156" s="47"/>
      <c r="B156" s="68">
        <f t="shared" si="32"/>
        <v>136</v>
      </c>
      <c r="C156" s="69">
        <f t="shared" si="24"/>
        <v>542.16630668868288</v>
      </c>
      <c r="D156" s="69">
        <f t="shared" si="25"/>
        <v>56.970517135789073</v>
      </c>
      <c r="E156" s="69">
        <f t="shared" si="33"/>
        <v>485.19578955289381</v>
      </c>
      <c r="F156" s="69">
        <f t="shared" si="26"/>
        <v>0</v>
      </c>
      <c r="G156" s="70">
        <f t="shared" si="34"/>
        <v>24374.666233336884</v>
      </c>
      <c r="H156" s="47"/>
      <c r="I156" s="67"/>
      <c r="J156" s="47"/>
      <c r="K156" s="68">
        <f t="shared" si="27"/>
        <v>136</v>
      </c>
      <c r="L156" s="69">
        <f t="shared" si="28"/>
        <v>542.16630668868288</v>
      </c>
      <c r="M156" s="69">
        <f t="shared" si="29"/>
        <v>115.83230145007867</v>
      </c>
      <c r="N156" s="69">
        <f t="shared" si="30"/>
        <v>426.33400523860422</v>
      </c>
      <c r="O156" s="70">
        <f t="shared" si="31"/>
        <v>50118.670263886634</v>
      </c>
      <c r="P156" s="47"/>
    </row>
    <row r="157" spans="1:16" ht="15" customHeight="1" x14ac:dyDescent="0.25">
      <c r="A157" s="47"/>
      <c r="B157" s="68">
        <f t="shared" si="32"/>
        <v>137</v>
      </c>
      <c r="C157" s="69">
        <f t="shared" si="24"/>
        <v>542.16630668868288</v>
      </c>
      <c r="D157" s="69">
        <f t="shared" si="25"/>
        <v>55.858610118063694</v>
      </c>
      <c r="E157" s="69">
        <f t="shared" si="33"/>
        <v>486.30769657061921</v>
      </c>
      <c r="F157" s="69">
        <f t="shared" si="26"/>
        <v>0</v>
      </c>
      <c r="G157" s="70">
        <f t="shared" si="34"/>
        <v>23888.358536766264</v>
      </c>
      <c r="H157" s="47"/>
      <c r="I157" s="67"/>
      <c r="J157" s="47"/>
      <c r="K157" s="68">
        <f t="shared" si="27"/>
        <v>137</v>
      </c>
      <c r="L157" s="69">
        <f t="shared" si="28"/>
        <v>542.16630668868288</v>
      </c>
      <c r="M157" s="69">
        <f t="shared" si="29"/>
        <v>114.85528602140687</v>
      </c>
      <c r="N157" s="69">
        <f t="shared" si="30"/>
        <v>427.31102066727601</v>
      </c>
      <c r="O157" s="70">
        <f t="shared" si="31"/>
        <v>49691.359243219355</v>
      </c>
      <c r="P157" s="47"/>
    </row>
    <row r="158" spans="1:16" ht="15" customHeight="1" x14ac:dyDescent="0.25">
      <c r="A158" s="47"/>
      <c r="B158" s="68">
        <f t="shared" si="32"/>
        <v>138</v>
      </c>
      <c r="C158" s="69">
        <f t="shared" si="24"/>
        <v>542.16630668868288</v>
      </c>
      <c r="D158" s="69">
        <f t="shared" si="25"/>
        <v>54.744154980089355</v>
      </c>
      <c r="E158" s="69">
        <f t="shared" si="33"/>
        <v>487.4221517085935</v>
      </c>
      <c r="F158" s="69">
        <f t="shared" si="26"/>
        <v>1000</v>
      </c>
      <c r="G158" s="70">
        <f t="shared" si="34"/>
        <v>22400.93638505767</v>
      </c>
      <c r="H158" s="47"/>
      <c r="I158" s="67"/>
      <c r="J158" s="47"/>
      <c r="K158" s="68">
        <f t="shared" si="27"/>
        <v>138</v>
      </c>
      <c r="L158" s="69">
        <f t="shared" si="28"/>
        <v>542.16630668868288</v>
      </c>
      <c r="M158" s="69">
        <f t="shared" si="29"/>
        <v>113.87603159904435</v>
      </c>
      <c r="N158" s="69">
        <f t="shared" si="30"/>
        <v>428.2902750896385</v>
      </c>
      <c r="O158" s="70">
        <f t="shared" si="31"/>
        <v>49263.068968129715</v>
      </c>
      <c r="P158" s="47"/>
    </row>
    <row r="159" spans="1:16" ht="15" customHeight="1" x14ac:dyDescent="0.25">
      <c r="A159" s="47"/>
      <c r="B159" s="68">
        <f t="shared" si="32"/>
        <v>139</v>
      </c>
      <c r="C159" s="69">
        <f t="shared" si="24"/>
        <v>542.16630668868288</v>
      </c>
      <c r="D159" s="69">
        <f t="shared" si="25"/>
        <v>51.335479215757161</v>
      </c>
      <c r="E159" s="69">
        <f t="shared" si="33"/>
        <v>490.83082747292571</v>
      </c>
      <c r="F159" s="69">
        <f t="shared" si="26"/>
        <v>0</v>
      </c>
      <c r="G159" s="70">
        <f t="shared" si="34"/>
        <v>21910.105557584746</v>
      </c>
      <c r="H159" s="47"/>
      <c r="I159" s="67"/>
      <c r="J159" s="47"/>
      <c r="K159" s="68">
        <f t="shared" si="27"/>
        <v>139</v>
      </c>
      <c r="L159" s="69">
        <f t="shared" si="28"/>
        <v>542.16630668868288</v>
      </c>
      <c r="M159" s="69">
        <f t="shared" si="29"/>
        <v>112.89453305196393</v>
      </c>
      <c r="N159" s="69">
        <f t="shared" si="30"/>
        <v>429.27177363671893</v>
      </c>
      <c r="O159" s="70">
        <f t="shared" si="31"/>
        <v>48833.797194492996</v>
      </c>
      <c r="P159" s="47"/>
    </row>
    <row r="160" spans="1:16" ht="15" customHeight="1" x14ac:dyDescent="0.25">
      <c r="A160" s="47"/>
      <c r="B160" s="68">
        <f t="shared" si="32"/>
        <v>140</v>
      </c>
      <c r="C160" s="69">
        <f t="shared" si="24"/>
        <v>542.16630668868288</v>
      </c>
      <c r="D160" s="69">
        <f t="shared" si="25"/>
        <v>50.210658569465046</v>
      </c>
      <c r="E160" s="69">
        <f t="shared" si="33"/>
        <v>491.95564811921781</v>
      </c>
      <c r="F160" s="69">
        <f t="shared" si="26"/>
        <v>0</v>
      </c>
      <c r="G160" s="70">
        <f t="shared" si="34"/>
        <v>21418.149909465526</v>
      </c>
      <c r="H160" s="47"/>
      <c r="I160" s="67"/>
      <c r="J160" s="47"/>
      <c r="K160" s="68">
        <f t="shared" si="27"/>
        <v>140</v>
      </c>
      <c r="L160" s="69">
        <f t="shared" si="28"/>
        <v>542.16630668868288</v>
      </c>
      <c r="M160" s="69">
        <f t="shared" si="29"/>
        <v>111.91078523737978</v>
      </c>
      <c r="N160" s="69">
        <f t="shared" si="30"/>
        <v>430.25552145130308</v>
      </c>
      <c r="O160" s="70">
        <f t="shared" si="31"/>
        <v>48403.541673041691</v>
      </c>
      <c r="P160" s="47"/>
    </row>
    <row r="161" spans="1:16" ht="15" customHeight="1" x14ac:dyDescent="0.25">
      <c r="A161" s="47"/>
      <c r="B161" s="68">
        <f t="shared" si="32"/>
        <v>141</v>
      </c>
      <c r="C161" s="69">
        <f t="shared" si="24"/>
        <v>542.16630668868288</v>
      </c>
      <c r="D161" s="69">
        <f t="shared" si="25"/>
        <v>49.083260209191835</v>
      </c>
      <c r="E161" s="69">
        <f t="shared" si="33"/>
        <v>493.08304647949103</v>
      </c>
      <c r="F161" s="69">
        <f t="shared" si="26"/>
        <v>0</v>
      </c>
      <c r="G161" s="70">
        <f t="shared" si="34"/>
        <v>20925.066862986034</v>
      </c>
      <c r="H161" s="47"/>
      <c r="I161" s="67"/>
      <c r="J161" s="47"/>
      <c r="K161" s="68">
        <f t="shared" si="27"/>
        <v>141</v>
      </c>
      <c r="L161" s="69">
        <f t="shared" si="28"/>
        <v>542.16630668868288</v>
      </c>
      <c r="M161" s="69">
        <f t="shared" si="29"/>
        <v>110.92478300072054</v>
      </c>
      <c r="N161" s="69">
        <f t="shared" si="30"/>
        <v>431.24152368796234</v>
      </c>
      <c r="O161" s="70">
        <f t="shared" si="31"/>
        <v>47972.30014935373</v>
      </c>
      <c r="P161" s="47"/>
    </row>
    <row r="162" spans="1:16" ht="15" customHeight="1" x14ac:dyDescent="0.25">
      <c r="A162" s="47"/>
      <c r="B162" s="68">
        <f t="shared" si="32"/>
        <v>142</v>
      </c>
      <c r="C162" s="69">
        <f t="shared" si="24"/>
        <v>542.16630668868288</v>
      </c>
      <c r="D162" s="69">
        <f t="shared" si="25"/>
        <v>47.953278227676329</v>
      </c>
      <c r="E162" s="69">
        <f t="shared" si="33"/>
        <v>494.21302846100656</v>
      </c>
      <c r="F162" s="69">
        <f t="shared" si="26"/>
        <v>0</v>
      </c>
      <c r="G162" s="70">
        <f t="shared" si="34"/>
        <v>20430.853834525027</v>
      </c>
      <c r="H162" s="47"/>
      <c r="I162" s="67"/>
      <c r="J162" s="47"/>
      <c r="K162" s="68">
        <f t="shared" si="27"/>
        <v>142</v>
      </c>
      <c r="L162" s="69">
        <f t="shared" si="28"/>
        <v>542.16630668868288</v>
      </c>
      <c r="M162" s="69">
        <f t="shared" si="29"/>
        <v>109.93652117560229</v>
      </c>
      <c r="N162" s="69">
        <f t="shared" si="30"/>
        <v>432.22978551308057</v>
      </c>
      <c r="O162" s="70">
        <f t="shared" si="31"/>
        <v>47540.070363840648</v>
      </c>
      <c r="P162" s="47"/>
    </row>
    <row r="163" spans="1:16" ht="15" customHeight="1" x14ac:dyDescent="0.25">
      <c r="A163" s="47"/>
      <c r="B163" s="68">
        <f t="shared" si="32"/>
        <v>143</v>
      </c>
      <c r="C163" s="69">
        <f t="shared" si="24"/>
        <v>542.16630668868288</v>
      </c>
      <c r="D163" s="69">
        <f t="shared" si="25"/>
        <v>46.820706704119857</v>
      </c>
      <c r="E163" s="69">
        <f t="shared" si="33"/>
        <v>495.34559998456302</v>
      </c>
      <c r="F163" s="69">
        <f t="shared" si="26"/>
        <v>0</v>
      </c>
      <c r="G163" s="70">
        <f t="shared" si="34"/>
        <v>19935.508234540463</v>
      </c>
      <c r="H163" s="47"/>
      <c r="I163" s="67"/>
      <c r="J163" s="47"/>
      <c r="K163" s="68">
        <f t="shared" si="27"/>
        <v>143</v>
      </c>
      <c r="L163" s="69">
        <f t="shared" si="28"/>
        <v>542.16630668868288</v>
      </c>
      <c r="M163" s="69">
        <f t="shared" si="29"/>
        <v>108.94599458380149</v>
      </c>
      <c r="N163" s="69">
        <f t="shared" si="30"/>
        <v>433.22031210488137</v>
      </c>
      <c r="O163" s="70">
        <f t="shared" si="31"/>
        <v>47106.850051735768</v>
      </c>
      <c r="P163" s="47"/>
    </row>
    <row r="164" spans="1:16" ht="15" customHeight="1" x14ac:dyDescent="0.25">
      <c r="A164" s="47"/>
      <c r="B164" s="68">
        <f t="shared" si="32"/>
        <v>144</v>
      </c>
      <c r="C164" s="69">
        <f t="shared" si="24"/>
        <v>542.16630668868288</v>
      </c>
      <c r="D164" s="69">
        <f t="shared" si="25"/>
        <v>45.685539704155225</v>
      </c>
      <c r="E164" s="69">
        <f t="shared" si="33"/>
        <v>496.48076698452763</v>
      </c>
      <c r="F164" s="69">
        <f t="shared" si="26"/>
        <v>1000</v>
      </c>
      <c r="G164" s="70">
        <f t="shared" si="34"/>
        <v>18439.027467555934</v>
      </c>
      <c r="H164" s="47"/>
      <c r="I164" s="67"/>
      <c r="J164" s="47"/>
      <c r="K164" s="68">
        <f t="shared" si="27"/>
        <v>144</v>
      </c>
      <c r="L164" s="69">
        <f t="shared" si="28"/>
        <v>542.16630668868288</v>
      </c>
      <c r="M164" s="69">
        <f t="shared" si="29"/>
        <v>107.9531980352278</v>
      </c>
      <c r="N164" s="69">
        <f t="shared" si="30"/>
        <v>434.21310865345509</v>
      </c>
      <c r="O164" s="70">
        <f t="shared" si="31"/>
        <v>46672.636943082311</v>
      </c>
      <c r="P164" s="47"/>
    </row>
    <row r="165" spans="1:16" ht="15" customHeight="1" x14ac:dyDescent="0.25">
      <c r="A165" s="47"/>
      <c r="B165" s="68">
        <f t="shared" si="32"/>
        <v>145</v>
      </c>
      <c r="C165" s="69">
        <f t="shared" si="24"/>
        <v>542.16630668868288</v>
      </c>
      <c r="D165" s="69">
        <f t="shared" si="25"/>
        <v>42.256104613149013</v>
      </c>
      <c r="E165" s="69">
        <f t="shared" si="33"/>
        <v>499.91020207553385</v>
      </c>
      <c r="F165" s="69">
        <f t="shared" si="26"/>
        <v>0</v>
      </c>
      <c r="G165" s="70">
        <f t="shared" si="34"/>
        <v>17939.1172654804</v>
      </c>
      <c r="H165" s="47"/>
      <c r="I165" s="67"/>
      <c r="J165" s="47"/>
      <c r="K165" s="68">
        <f t="shared" si="27"/>
        <v>145</v>
      </c>
      <c r="L165" s="69">
        <f t="shared" si="28"/>
        <v>542.16630668868288</v>
      </c>
      <c r="M165" s="69">
        <f t="shared" si="29"/>
        <v>106.95812632789696</v>
      </c>
      <c r="N165" s="69">
        <f t="shared" si="30"/>
        <v>435.20818036078595</v>
      </c>
      <c r="O165" s="70">
        <f t="shared" si="31"/>
        <v>46237.428762721524</v>
      </c>
      <c r="P165" s="47"/>
    </row>
    <row r="166" spans="1:16" ht="15" customHeight="1" x14ac:dyDescent="0.25">
      <c r="A166" s="47"/>
      <c r="B166" s="68">
        <f t="shared" si="32"/>
        <v>146</v>
      </c>
      <c r="C166" s="69">
        <f t="shared" si="24"/>
        <v>542.16630668868288</v>
      </c>
      <c r="D166" s="69">
        <f t="shared" si="25"/>
        <v>41.110477066725913</v>
      </c>
      <c r="E166" s="69">
        <f t="shared" si="33"/>
        <v>501.05582962195695</v>
      </c>
      <c r="F166" s="69">
        <f t="shared" si="26"/>
        <v>0</v>
      </c>
      <c r="G166" s="70">
        <f t="shared" si="34"/>
        <v>17438.061435858443</v>
      </c>
      <c r="H166" s="47"/>
      <c r="I166" s="67"/>
      <c r="J166" s="47"/>
      <c r="K166" s="68">
        <f t="shared" si="27"/>
        <v>146</v>
      </c>
      <c r="L166" s="69">
        <f t="shared" si="28"/>
        <v>542.16630668868288</v>
      </c>
      <c r="M166" s="69">
        <f t="shared" si="29"/>
        <v>105.96077424790349</v>
      </c>
      <c r="N166" s="69">
        <f t="shared" si="30"/>
        <v>436.20553244077939</v>
      </c>
      <c r="O166" s="70">
        <f t="shared" si="31"/>
        <v>45801.223230280746</v>
      </c>
      <c r="P166" s="47"/>
    </row>
    <row r="167" spans="1:16" ht="15" customHeight="1" x14ac:dyDescent="0.25">
      <c r="A167" s="47"/>
      <c r="B167" s="68">
        <f t="shared" si="32"/>
        <v>147</v>
      </c>
      <c r="C167" s="69">
        <f t="shared" si="24"/>
        <v>542.16630668868288</v>
      </c>
      <c r="D167" s="69">
        <f t="shared" si="25"/>
        <v>39.962224123842262</v>
      </c>
      <c r="E167" s="69">
        <f t="shared" si="33"/>
        <v>502.20408256484063</v>
      </c>
      <c r="F167" s="69">
        <f t="shared" si="26"/>
        <v>0</v>
      </c>
      <c r="G167" s="70">
        <f t="shared" si="34"/>
        <v>16935.857353293603</v>
      </c>
      <c r="H167" s="47"/>
      <c r="I167" s="67"/>
      <c r="J167" s="47"/>
      <c r="K167" s="68">
        <f t="shared" si="27"/>
        <v>147</v>
      </c>
      <c r="L167" s="69">
        <f t="shared" si="28"/>
        <v>542.16630668868288</v>
      </c>
      <c r="M167" s="69">
        <f t="shared" si="29"/>
        <v>104.96113656939337</v>
      </c>
      <c r="N167" s="69">
        <f t="shared" si="30"/>
        <v>437.20517011928951</v>
      </c>
      <c r="O167" s="70">
        <f t="shared" si="31"/>
        <v>45364.018060161456</v>
      </c>
      <c r="P167" s="47"/>
    </row>
    <row r="168" spans="1:16" ht="15" customHeight="1" x14ac:dyDescent="0.25">
      <c r="A168" s="47"/>
      <c r="B168" s="68">
        <f t="shared" si="32"/>
        <v>148</v>
      </c>
      <c r="C168" s="69">
        <f t="shared" si="24"/>
        <v>542.16630668868288</v>
      </c>
      <c r="D168" s="69">
        <f t="shared" si="25"/>
        <v>38.811339767964505</v>
      </c>
      <c r="E168" s="69">
        <f t="shared" si="33"/>
        <v>503.35496692071837</v>
      </c>
      <c r="F168" s="69">
        <f t="shared" si="26"/>
        <v>0</v>
      </c>
      <c r="G168" s="70">
        <f t="shared" si="34"/>
        <v>16432.502386372886</v>
      </c>
      <c r="H168" s="47"/>
      <c r="I168" s="67"/>
      <c r="J168" s="47"/>
      <c r="K168" s="68">
        <f t="shared" si="27"/>
        <v>148</v>
      </c>
      <c r="L168" s="69">
        <f t="shared" si="28"/>
        <v>542.16630668868288</v>
      </c>
      <c r="M168" s="69">
        <f t="shared" si="29"/>
        <v>103.95920805453667</v>
      </c>
      <c r="N168" s="69">
        <f t="shared" si="30"/>
        <v>438.20709863414618</v>
      </c>
      <c r="O168" s="70">
        <f t="shared" si="31"/>
        <v>44925.810961527306</v>
      </c>
      <c r="P168" s="47"/>
    </row>
    <row r="169" spans="1:16" ht="15" customHeight="1" x14ac:dyDescent="0.25">
      <c r="A169" s="47"/>
      <c r="B169" s="68">
        <f t="shared" si="32"/>
        <v>149</v>
      </c>
      <c r="C169" s="69">
        <f t="shared" si="24"/>
        <v>542.16630668868288</v>
      </c>
      <c r="D169" s="69">
        <f t="shared" si="25"/>
        <v>37.657817968771198</v>
      </c>
      <c r="E169" s="69">
        <f t="shared" si="33"/>
        <v>504.50848871991167</v>
      </c>
      <c r="F169" s="69">
        <f t="shared" si="26"/>
        <v>0</v>
      </c>
      <c r="G169" s="70">
        <f t="shared" si="34"/>
        <v>15927.993897652974</v>
      </c>
      <c r="H169" s="47"/>
      <c r="I169" s="67"/>
      <c r="J169" s="47"/>
      <c r="K169" s="68">
        <f t="shared" si="27"/>
        <v>149</v>
      </c>
      <c r="L169" s="69">
        <f t="shared" si="28"/>
        <v>542.16630668868288</v>
      </c>
      <c r="M169" s="69">
        <f t="shared" si="29"/>
        <v>102.95498345350008</v>
      </c>
      <c r="N169" s="69">
        <f t="shared" si="30"/>
        <v>439.21132323518282</v>
      </c>
      <c r="O169" s="70">
        <f t="shared" si="31"/>
        <v>44486.599638292122</v>
      </c>
      <c r="P169" s="47"/>
    </row>
    <row r="170" spans="1:16" ht="15" customHeight="1" x14ac:dyDescent="0.25">
      <c r="A170" s="47"/>
      <c r="B170" s="68">
        <f t="shared" si="32"/>
        <v>150</v>
      </c>
      <c r="C170" s="69">
        <f t="shared" si="24"/>
        <v>542.16630668868288</v>
      </c>
      <c r="D170" s="69">
        <f t="shared" si="25"/>
        <v>36.501652682121396</v>
      </c>
      <c r="E170" s="69">
        <f t="shared" si="33"/>
        <v>505.66465400656148</v>
      </c>
      <c r="F170" s="69">
        <f t="shared" si="26"/>
        <v>1000</v>
      </c>
      <c r="G170" s="70">
        <f t="shared" si="34"/>
        <v>14422.329243646413</v>
      </c>
      <c r="H170" s="47"/>
      <c r="I170" s="67"/>
      <c r="J170" s="47"/>
      <c r="K170" s="68">
        <f t="shared" si="27"/>
        <v>150</v>
      </c>
      <c r="L170" s="69">
        <f t="shared" si="28"/>
        <v>542.16630668868288</v>
      </c>
      <c r="M170" s="69">
        <f t="shared" si="29"/>
        <v>101.94845750441945</v>
      </c>
      <c r="N170" s="69">
        <f t="shared" si="30"/>
        <v>440.2178491842634</v>
      </c>
      <c r="O170" s="70">
        <f t="shared" si="31"/>
        <v>44046.381789107858</v>
      </c>
      <c r="P170" s="47"/>
    </row>
    <row r="171" spans="1:16" ht="15" customHeight="1" x14ac:dyDescent="0.25">
      <c r="A171" s="47"/>
      <c r="B171" s="68">
        <f t="shared" si="32"/>
        <v>151</v>
      </c>
      <c r="C171" s="69">
        <f t="shared" si="24"/>
        <v>542.16630668868288</v>
      </c>
      <c r="D171" s="69">
        <f t="shared" si="25"/>
        <v>33.05117118335636</v>
      </c>
      <c r="E171" s="69">
        <f t="shared" si="33"/>
        <v>509.11513550532652</v>
      </c>
      <c r="F171" s="69">
        <f t="shared" si="26"/>
        <v>0</v>
      </c>
      <c r="G171" s="70">
        <f t="shared" si="34"/>
        <v>13913.214108141086</v>
      </c>
      <c r="H171" s="47"/>
      <c r="I171" s="67"/>
      <c r="J171" s="47"/>
      <c r="K171" s="68">
        <f t="shared" si="27"/>
        <v>151</v>
      </c>
      <c r="L171" s="69">
        <f t="shared" si="28"/>
        <v>542.16630668868288</v>
      </c>
      <c r="M171" s="69">
        <f t="shared" si="29"/>
        <v>100.93962493337217</v>
      </c>
      <c r="N171" s="69">
        <f t="shared" si="30"/>
        <v>441.22668175531072</v>
      </c>
      <c r="O171" s="70">
        <f t="shared" si="31"/>
        <v>43605.155107352548</v>
      </c>
      <c r="P171" s="47"/>
    </row>
    <row r="172" spans="1:16" ht="15" customHeight="1" x14ac:dyDescent="0.25">
      <c r="A172" s="47"/>
      <c r="B172" s="68">
        <f t="shared" si="32"/>
        <v>152</v>
      </c>
      <c r="C172" s="69">
        <f t="shared" si="24"/>
        <v>542.16630668868288</v>
      </c>
      <c r="D172" s="69">
        <f t="shared" si="25"/>
        <v>31.884448997823323</v>
      </c>
      <c r="E172" s="69">
        <f t="shared" si="33"/>
        <v>510.28185769085957</v>
      </c>
      <c r="F172" s="69">
        <f t="shared" si="26"/>
        <v>0</v>
      </c>
      <c r="G172" s="70">
        <f t="shared" si="34"/>
        <v>13402.932250450227</v>
      </c>
      <c r="H172" s="47"/>
      <c r="I172" s="67"/>
      <c r="J172" s="47"/>
      <c r="K172" s="68">
        <f t="shared" si="27"/>
        <v>152</v>
      </c>
      <c r="L172" s="69">
        <f t="shared" si="28"/>
        <v>542.16630668868288</v>
      </c>
      <c r="M172" s="69">
        <f t="shared" si="29"/>
        <v>99.928480454349597</v>
      </c>
      <c r="N172" s="69">
        <f t="shared" si="30"/>
        <v>442.23782623433328</v>
      </c>
      <c r="O172" s="70">
        <f t="shared" si="31"/>
        <v>43162.917281118214</v>
      </c>
      <c r="P172" s="47"/>
    </row>
    <row r="173" spans="1:16" ht="15" customHeight="1" x14ac:dyDescent="0.25">
      <c r="A173" s="47"/>
      <c r="B173" s="68">
        <f t="shared" si="32"/>
        <v>153</v>
      </c>
      <c r="C173" s="69">
        <f t="shared" si="24"/>
        <v>542.16630668868288</v>
      </c>
      <c r="D173" s="69">
        <f t="shared" si="25"/>
        <v>30.715053073948436</v>
      </c>
      <c r="E173" s="69">
        <f t="shared" si="33"/>
        <v>511.45125361473447</v>
      </c>
      <c r="F173" s="69">
        <f t="shared" si="26"/>
        <v>0</v>
      </c>
      <c r="G173" s="70">
        <f t="shared" si="34"/>
        <v>12891.480996835493</v>
      </c>
      <c r="H173" s="47"/>
      <c r="I173" s="67"/>
      <c r="J173" s="47"/>
      <c r="K173" s="68">
        <f t="shared" si="27"/>
        <v>153</v>
      </c>
      <c r="L173" s="69">
        <f t="shared" si="28"/>
        <v>542.16630668868288</v>
      </c>
      <c r="M173" s="69">
        <f t="shared" si="29"/>
        <v>98.915018769229235</v>
      </c>
      <c r="N173" s="69">
        <f t="shared" si="30"/>
        <v>443.25128791945366</v>
      </c>
      <c r="O173" s="70">
        <f t="shared" si="31"/>
        <v>42719.66599319876</v>
      </c>
      <c r="P173" s="47"/>
    </row>
    <row r="174" spans="1:16" ht="15" customHeight="1" x14ac:dyDescent="0.25">
      <c r="A174" s="47"/>
      <c r="B174" s="68">
        <f t="shared" si="32"/>
        <v>154</v>
      </c>
      <c r="C174" s="69">
        <f t="shared" si="24"/>
        <v>542.16630668868288</v>
      </c>
      <c r="D174" s="69">
        <f t="shared" si="25"/>
        <v>29.542977284414672</v>
      </c>
      <c r="E174" s="69">
        <f t="shared" si="33"/>
        <v>512.62332940426825</v>
      </c>
      <c r="F174" s="69">
        <f t="shared" si="26"/>
        <v>0</v>
      </c>
      <c r="G174" s="70">
        <f t="shared" si="34"/>
        <v>12378.857667431224</v>
      </c>
      <c r="H174" s="47"/>
      <c r="I174" s="67"/>
      <c r="J174" s="47"/>
      <c r="K174" s="68">
        <f t="shared" si="27"/>
        <v>154</v>
      </c>
      <c r="L174" s="69">
        <f t="shared" si="28"/>
        <v>542.16630668868288</v>
      </c>
      <c r="M174" s="69">
        <f t="shared" si="29"/>
        <v>97.899234567747158</v>
      </c>
      <c r="N174" s="69">
        <f t="shared" si="30"/>
        <v>444.26707212093572</v>
      </c>
      <c r="O174" s="70">
        <f t="shared" si="31"/>
        <v>42275.398921077824</v>
      </c>
      <c r="P174" s="47"/>
    </row>
    <row r="175" spans="1:16" ht="15" customHeight="1" x14ac:dyDescent="0.25">
      <c r="A175" s="47"/>
      <c r="B175" s="68">
        <f t="shared" si="32"/>
        <v>155</v>
      </c>
      <c r="C175" s="69">
        <f t="shared" si="24"/>
        <v>542.16630668868288</v>
      </c>
      <c r="D175" s="69">
        <f t="shared" si="25"/>
        <v>28.368215487863221</v>
      </c>
      <c r="E175" s="69">
        <f t="shared" si="33"/>
        <v>513.79809120081961</v>
      </c>
      <c r="F175" s="69">
        <f t="shared" si="26"/>
        <v>0</v>
      </c>
      <c r="G175" s="70">
        <f t="shared" si="34"/>
        <v>11865.059576230406</v>
      </c>
      <c r="H175" s="47"/>
      <c r="I175" s="67"/>
      <c r="J175" s="47"/>
      <c r="K175" s="68">
        <f t="shared" si="27"/>
        <v>155</v>
      </c>
      <c r="L175" s="69">
        <f t="shared" si="28"/>
        <v>542.16630668868288</v>
      </c>
      <c r="M175" s="69">
        <f t="shared" si="29"/>
        <v>96.881122527470012</v>
      </c>
      <c r="N175" s="69">
        <f t="shared" si="30"/>
        <v>445.2851841612129</v>
      </c>
      <c r="O175" s="70">
        <f t="shared" si="31"/>
        <v>41830.11373691661</v>
      </c>
      <c r="P175" s="47"/>
    </row>
    <row r="176" spans="1:16" ht="15" customHeight="1" x14ac:dyDescent="0.25">
      <c r="A176" s="47"/>
      <c r="B176" s="68">
        <f t="shared" si="32"/>
        <v>156</v>
      </c>
      <c r="C176" s="69">
        <f t="shared" si="24"/>
        <v>542.16630668868288</v>
      </c>
      <c r="D176" s="69">
        <f t="shared" si="25"/>
        <v>27.190761528861348</v>
      </c>
      <c r="E176" s="69">
        <f t="shared" si="33"/>
        <v>514.97554515982154</v>
      </c>
      <c r="F176" s="69">
        <f t="shared" si="26"/>
        <v>1000</v>
      </c>
      <c r="G176" s="70">
        <f t="shared" si="34"/>
        <v>10350.084031070584</v>
      </c>
      <c r="H176" s="47"/>
      <c r="I176" s="67"/>
      <c r="J176" s="47"/>
      <c r="K176" s="68">
        <f t="shared" si="27"/>
        <v>156</v>
      </c>
      <c r="L176" s="69">
        <f t="shared" si="28"/>
        <v>542.16630668868288</v>
      </c>
      <c r="M176" s="69">
        <f t="shared" si="29"/>
        <v>95.860677313767226</v>
      </c>
      <c r="N176" s="69">
        <f t="shared" si="30"/>
        <v>446.30562937491567</v>
      </c>
      <c r="O176" s="70">
        <f t="shared" si="31"/>
        <v>41383.808107541692</v>
      </c>
      <c r="P176" s="47"/>
    </row>
    <row r="177" spans="1:16" ht="15" customHeight="1" x14ac:dyDescent="0.25">
      <c r="A177" s="47"/>
      <c r="B177" s="68">
        <f t="shared" si="32"/>
        <v>157</v>
      </c>
      <c r="C177" s="69">
        <f t="shared" si="24"/>
        <v>542.16630668868288</v>
      </c>
      <c r="D177" s="69">
        <f t="shared" si="25"/>
        <v>23.718942571203424</v>
      </c>
      <c r="E177" s="69">
        <f t="shared" si="33"/>
        <v>518.44736411747942</v>
      </c>
      <c r="F177" s="69">
        <f t="shared" si="26"/>
        <v>0</v>
      </c>
      <c r="G177" s="70">
        <f t="shared" si="34"/>
        <v>9831.6366669531053</v>
      </c>
      <c r="H177" s="47"/>
      <c r="I177" s="67"/>
      <c r="J177" s="47"/>
      <c r="K177" s="68">
        <f t="shared" si="27"/>
        <v>157</v>
      </c>
      <c r="L177" s="69">
        <f t="shared" si="28"/>
        <v>542.16630668868288</v>
      </c>
      <c r="M177" s="69">
        <f t="shared" si="29"/>
        <v>94.837893579783042</v>
      </c>
      <c r="N177" s="69">
        <f t="shared" si="30"/>
        <v>447.32841310889984</v>
      </c>
      <c r="O177" s="70">
        <f t="shared" si="31"/>
        <v>40936.47969443279</v>
      </c>
      <c r="P177" s="47"/>
    </row>
    <row r="178" spans="1:16" ht="15" customHeight="1" x14ac:dyDescent="0.25">
      <c r="A178" s="47"/>
      <c r="B178" s="68">
        <f t="shared" si="32"/>
        <v>158</v>
      </c>
      <c r="C178" s="69">
        <f t="shared" si="24"/>
        <v>542.16630668868288</v>
      </c>
      <c r="D178" s="69">
        <f t="shared" si="25"/>
        <v>22.530834028434199</v>
      </c>
      <c r="E178" s="69">
        <f t="shared" si="33"/>
        <v>519.63547266024864</v>
      </c>
      <c r="F178" s="69">
        <f t="shared" si="26"/>
        <v>0</v>
      </c>
      <c r="G178" s="70">
        <f t="shared" si="34"/>
        <v>9312.0011942928559</v>
      </c>
      <c r="H178" s="47"/>
      <c r="I178" s="67"/>
      <c r="J178" s="47"/>
      <c r="K178" s="68">
        <f t="shared" si="27"/>
        <v>158</v>
      </c>
      <c r="L178" s="69">
        <f t="shared" si="28"/>
        <v>542.16630668868288</v>
      </c>
      <c r="M178" s="69">
        <f t="shared" si="29"/>
        <v>93.812765966408477</v>
      </c>
      <c r="N178" s="69">
        <f t="shared" si="30"/>
        <v>448.35354072227437</v>
      </c>
      <c r="O178" s="70">
        <f t="shared" si="31"/>
        <v>40488.126153710517</v>
      </c>
      <c r="P178" s="47"/>
    </row>
    <row r="179" spans="1:16" ht="15" customHeight="1" x14ac:dyDescent="0.25">
      <c r="A179" s="47"/>
      <c r="B179" s="68">
        <f t="shared" si="32"/>
        <v>159</v>
      </c>
      <c r="C179" s="69">
        <f t="shared" si="24"/>
        <v>542.16630668868288</v>
      </c>
      <c r="D179" s="69">
        <f t="shared" si="25"/>
        <v>21.340002736921129</v>
      </c>
      <c r="E179" s="69">
        <f t="shared" si="33"/>
        <v>520.8263039517617</v>
      </c>
      <c r="F179" s="69">
        <f t="shared" si="26"/>
        <v>0</v>
      </c>
      <c r="G179" s="70">
        <f t="shared" si="34"/>
        <v>8791.1748903410935</v>
      </c>
      <c r="H179" s="47"/>
      <c r="I179" s="67"/>
      <c r="J179" s="47"/>
      <c r="K179" s="68">
        <f t="shared" si="27"/>
        <v>159</v>
      </c>
      <c r="L179" s="69">
        <f t="shared" si="28"/>
        <v>542.16630668868288</v>
      </c>
      <c r="M179" s="69">
        <f t="shared" si="29"/>
        <v>92.785289102253273</v>
      </c>
      <c r="N179" s="69">
        <f t="shared" si="30"/>
        <v>449.38101758642961</v>
      </c>
      <c r="O179" s="70">
        <f t="shared" si="31"/>
        <v>40038.745136124089</v>
      </c>
      <c r="P179" s="47"/>
    </row>
    <row r="180" spans="1:16" ht="15" customHeight="1" x14ac:dyDescent="0.25">
      <c r="A180" s="47"/>
      <c r="B180" s="68">
        <f t="shared" si="32"/>
        <v>160</v>
      </c>
      <c r="C180" s="69">
        <f t="shared" si="24"/>
        <v>542.16630668868288</v>
      </c>
      <c r="D180" s="69">
        <f t="shared" si="25"/>
        <v>20.146442457031672</v>
      </c>
      <c r="E180" s="69">
        <f t="shared" si="33"/>
        <v>522.01986423165124</v>
      </c>
      <c r="F180" s="69">
        <f t="shared" si="26"/>
        <v>0</v>
      </c>
      <c r="G180" s="70">
        <f t="shared" si="34"/>
        <v>8269.1550261094417</v>
      </c>
      <c r="H180" s="47"/>
      <c r="I180" s="67"/>
      <c r="J180" s="47"/>
      <c r="K180" s="68">
        <f t="shared" si="27"/>
        <v>160</v>
      </c>
      <c r="L180" s="69">
        <f t="shared" si="28"/>
        <v>542.16630668868288</v>
      </c>
      <c r="M180" s="69">
        <f t="shared" si="29"/>
        <v>91.7554576036177</v>
      </c>
      <c r="N180" s="69">
        <f t="shared" si="30"/>
        <v>450.41084908506519</v>
      </c>
      <c r="O180" s="70">
        <f t="shared" si="31"/>
        <v>39588.334287039026</v>
      </c>
      <c r="P180" s="47"/>
    </row>
    <row r="181" spans="1:16" ht="15" customHeight="1" x14ac:dyDescent="0.25">
      <c r="A181" s="47"/>
      <c r="B181" s="68">
        <f t="shared" si="32"/>
        <v>161</v>
      </c>
      <c r="C181" s="69">
        <f t="shared" si="24"/>
        <v>542.16630668868288</v>
      </c>
      <c r="D181" s="69">
        <f t="shared" si="25"/>
        <v>18.950146934834137</v>
      </c>
      <c r="E181" s="69">
        <f t="shared" si="33"/>
        <v>523.21615975384873</v>
      </c>
      <c r="F181" s="69">
        <f t="shared" si="26"/>
        <v>0</v>
      </c>
      <c r="G181" s="70">
        <f t="shared" si="34"/>
        <v>7745.9388663555928</v>
      </c>
      <c r="H181" s="47"/>
      <c r="I181" s="67"/>
      <c r="J181" s="47"/>
      <c r="K181" s="68">
        <f t="shared" si="27"/>
        <v>161</v>
      </c>
      <c r="L181" s="69">
        <f t="shared" si="28"/>
        <v>542.16630668868288</v>
      </c>
      <c r="M181" s="69">
        <f t="shared" si="29"/>
        <v>90.723266074464433</v>
      </c>
      <c r="N181" s="69">
        <f t="shared" si="30"/>
        <v>451.44304061421843</v>
      </c>
      <c r="O181" s="70">
        <f t="shared" si="31"/>
        <v>39136.891246424806</v>
      </c>
      <c r="P181" s="47"/>
    </row>
    <row r="182" spans="1:16" ht="15" customHeight="1" x14ac:dyDescent="0.25">
      <c r="A182" s="47"/>
      <c r="B182" s="68">
        <f t="shared" si="32"/>
        <v>162</v>
      </c>
      <c r="C182" s="69">
        <f t="shared" si="24"/>
        <v>542.16630668868288</v>
      </c>
      <c r="D182" s="69">
        <f t="shared" si="25"/>
        <v>17.751109902064901</v>
      </c>
      <c r="E182" s="69">
        <f t="shared" si="33"/>
        <v>524.41519678661803</v>
      </c>
      <c r="F182" s="69">
        <f t="shared" si="26"/>
        <v>1000</v>
      </c>
      <c r="G182" s="70">
        <f t="shared" si="34"/>
        <v>6221.5236695689746</v>
      </c>
      <c r="H182" s="47"/>
      <c r="I182" s="67"/>
      <c r="J182" s="47"/>
      <c r="K182" s="68">
        <f t="shared" si="27"/>
        <v>162</v>
      </c>
      <c r="L182" s="69">
        <f t="shared" si="28"/>
        <v>542.16630668868288</v>
      </c>
      <c r="M182" s="69">
        <f t="shared" si="29"/>
        <v>89.688709106390178</v>
      </c>
      <c r="N182" s="69">
        <f t="shared" si="30"/>
        <v>452.47759758229267</v>
      </c>
      <c r="O182" s="70">
        <f t="shared" si="31"/>
        <v>38684.413648842514</v>
      </c>
      <c r="P182" s="47"/>
    </row>
    <row r="183" spans="1:16" ht="15" customHeight="1" x14ac:dyDescent="0.25">
      <c r="A183" s="47"/>
      <c r="B183" s="68">
        <f t="shared" si="32"/>
        <v>163</v>
      </c>
      <c r="C183" s="69">
        <f t="shared" si="24"/>
        <v>542.16630668868288</v>
      </c>
      <c r="D183" s="69">
        <f t="shared" si="25"/>
        <v>14.257658409428901</v>
      </c>
      <c r="E183" s="69">
        <f t="shared" si="33"/>
        <v>527.90864827925395</v>
      </c>
      <c r="F183" s="69">
        <f t="shared" si="26"/>
        <v>0</v>
      </c>
      <c r="G183" s="70">
        <f t="shared" si="34"/>
        <v>5693.615021289721</v>
      </c>
      <c r="H183" s="47"/>
      <c r="I183" s="67"/>
      <c r="J183" s="47"/>
      <c r="K183" s="68">
        <f t="shared" si="27"/>
        <v>163</v>
      </c>
      <c r="L183" s="69">
        <f t="shared" si="28"/>
        <v>542.16630668868288</v>
      </c>
      <c r="M183" s="69">
        <f t="shared" si="29"/>
        <v>88.651781278597426</v>
      </c>
      <c r="N183" s="69">
        <f t="shared" si="30"/>
        <v>453.51452541008547</v>
      </c>
      <c r="O183" s="70">
        <f t="shared" si="31"/>
        <v>38230.899123432428</v>
      </c>
      <c r="P183" s="47"/>
    </row>
    <row r="184" spans="1:16" ht="15" customHeight="1" x14ac:dyDescent="0.25">
      <c r="A184" s="47"/>
      <c r="B184" s="68">
        <f t="shared" si="32"/>
        <v>164</v>
      </c>
      <c r="C184" s="69">
        <f t="shared" si="24"/>
        <v>542.16630668868288</v>
      </c>
      <c r="D184" s="69">
        <f t="shared" si="25"/>
        <v>13.047867757122278</v>
      </c>
      <c r="E184" s="69">
        <f t="shared" si="33"/>
        <v>529.1184389315606</v>
      </c>
      <c r="F184" s="69">
        <f t="shared" si="26"/>
        <v>0</v>
      </c>
      <c r="G184" s="70">
        <f t="shared" si="34"/>
        <v>5164.4965823581606</v>
      </c>
      <c r="H184" s="47"/>
      <c r="I184" s="67"/>
      <c r="J184" s="47"/>
      <c r="K184" s="68">
        <f t="shared" si="27"/>
        <v>164</v>
      </c>
      <c r="L184" s="69">
        <f t="shared" si="28"/>
        <v>542.16630668868288</v>
      </c>
      <c r="M184" s="69">
        <f t="shared" si="29"/>
        <v>87.612477157865982</v>
      </c>
      <c r="N184" s="69">
        <f t="shared" si="30"/>
        <v>454.55382953081687</v>
      </c>
      <c r="O184" s="70">
        <f t="shared" si="31"/>
        <v>37776.345293901613</v>
      </c>
      <c r="P184" s="47"/>
    </row>
    <row r="185" spans="1:16" ht="15" customHeight="1" x14ac:dyDescent="0.25">
      <c r="A185" s="47"/>
      <c r="B185" s="68">
        <f t="shared" si="32"/>
        <v>165</v>
      </c>
      <c r="C185" s="69">
        <f t="shared" si="24"/>
        <v>542.16630668868288</v>
      </c>
      <c r="D185" s="69">
        <f t="shared" si="25"/>
        <v>11.835304667904119</v>
      </c>
      <c r="E185" s="69">
        <f t="shared" si="33"/>
        <v>530.33100202077878</v>
      </c>
      <c r="F185" s="69">
        <f t="shared" si="26"/>
        <v>0</v>
      </c>
      <c r="G185" s="70">
        <f t="shared" si="34"/>
        <v>4634.1655803373815</v>
      </c>
      <c r="H185" s="47"/>
      <c r="I185" s="67"/>
      <c r="J185" s="47"/>
      <c r="K185" s="68">
        <f t="shared" si="27"/>
        <v>165</v>
      </c>
      <c r="L185" s="69">
        <f t="shared" si="28"/>
        <v>542.16630668868288</v>
      </c>
      <c r="M185" s="69">
        <f t="shared" si="29"/>
        <v>86.570791298524526</v>
      </c>
      <c r="N185" s="69">
        <f t="shared" si="30"/>
        <v>455.59551539015837</v>
      </c>
      <c r="O185" s="70">
        <f t="shared" si="31"/>
        <v>37320.749778511454</v>
      </c>
      <c r="P185" s="47"/>
    </row>
    <row r="186" spans="1:16" ht="15" customHeight="1" x14ac:dyDescent="0.25">
      <c r="A186" s="47"/>
      <c r="B186" s="68">
        <f t="shared" si="32"/>
        <v>166</v>
      </c>
      <c r="C186" s="69">
        <f t="shared" si="24"/>
        <v>542.16630668868288</v>
      </c>
      <c r="D186" s="69">
        <f t="shared" si="25"/>
        <v>10.619962788273165</v>
      </c>
      <c r="E186" s="69">
        <f t="shared" si="33"/>
        <v>531.54634390040974</v>
      </c>
      <c r="F186" s="69">
        <f t="shared" si="26"/>
        <v>0</v>
      </c>
      <c r="G186" s="70">
        <f t="shared" si="34"/>
        <v>4102.6192364369717</v>
      </c>
      <c r="H186" s="47"/>
      <c r="I186" s="67"/>
      <c r="J186" s="47"/>
      <c r="K186" s="68">
        <f t="shared" si="27"/>
        <v>166</v>
      </c>
      <c r="L186" s="69">
        <f t="shared" si="28"/>
        <v>542.16630668868288</v>
      </c>
      <c r="M186" s="69">
        <f t="shared" si="29"/>
        <v>85.526718242422078</v>
      </c>
      <c r="N186" s="69">
        <f t="shared" si="30"/>
        <v>456.6395884462608</v>
      </c>
      <c r="O186" s="70">
        <f t="shared" si="31"/>
        <v>36864.110190065192</v>
      </c>
      <c r="P186" s="47"/>
    </row>
    <row r="187" spans="1:16" ht="15" customHeight="1" x14ac:dyDescent="0.25">
      <c r="A187" s="47"/>
      <c r="B187" s="68">
        <f t="shared" si="32"/>
        <v>167</v>
      </c>
      <c r="C187" s="69">
        <f t="shared" si="24"/>
        <v>542.16630668868288</v>
      </c>
      <c r="D187" s="69">
        <f t="shared" si="25"/>
        <v>9.4018357501680594</v>
      </c>
      <c r="E187" s="69">
        <f t="shared" si="33"/>
        <v>532.76447093851482</v>
      </c>
      <c r="F187" s="69">
        <f t="shared" si="26"/>
        <v>0</v>
      </c>
      <c r="G187" s="70">
        <f t="shared" si="34"/>
        <v>3569.8547654984568</v>
      </c>
      <c r="H187" s="47"/>
      <c r="I187" s="67"/>
      <c r="J187" s="47"/>
      <c r="K187" s="68">
        <f t="shared" si="27"/>
        <v>167</v>
      </c>
      <c r="L187" s="69">
        <f t="shared" si="28"/>
        <v>542.16630668868288</v>
      </c>
      <c r="M187" s="69">
        <f t="shared" si="29"/>
        <v>84.480252518899405</v>
      </c>
      <c r="N187" s="69">
        <f t="shared" si="30"/>
        <v>457.68605416978346</v>
      </c>
      <c r="O187" s="70">
        <f t="shared" si="31"/>
        <v>36406.42413589541</v>
      </c>
      <c r="P187" s="47"/>
    </row>
    <row r="188" spans="1:16" ht="15" customHeight="1" x14ac:dyDescent="0.25">
      <c r="A188" s="47"/>
      <c r="B188" s="68">
        <f t="shared" si="32"/>
        <v>168</v>
      </c>
      <c r="C188" s="69">
        <f t="shared" si="24"/>
        <v>542.16630668868288</v>
      </c>
      <c r="D188" s="69">
        <f t="shared" si="25"/>
        <v>8.180917170933963</v>
      </c>
      <c r="E188" s="69">
        <f t="shared" si="33"/>
        <v>533.9853895177489</v>
      </c>
      <c r="F188" s="69">
        <f t="shared" si="26"/>
        <v>1000</v>
      </c>
      <c r="G188" s="70">
        <f t="shared" si="34"/>
        <v>2035.8693759807079</v>
      </c>
      <c r="H188" s="47"/>
      <c r="I188" s="67"/>
      <c r="J188" s="47"/>
      <c r="K188" s="68">
        <f t="shared" si="27"/>
        <v>168</v>
      </c>
      <c r="L188" s="69">
        <f t="shared" si="28"/>
        <v>542.16630668868288</v>
      </c>
      <c r="M188" s="69">
        <f t="shared" si="29"/>
        <v>83.431388644760318</v>
      </c>
      <c r="N188" s="69">
        <f t="shared" si="30"/>
        <v>458.73491804392256</v>
      </c>
      <c r="O188" s="70">
        <f t="shared" si="31"/>
        <v>35947.68921785149</v>
      </c>
      <c r="P188" s="47"/>
    </row>
    <row r="189" spans="1:16" ht="15" customHeight="1" x14ac:dyDescent="0.25">
      <c r="A189" s="47"/>
      <c r="B189" s="68">
        <f t="shared" si="32"/>
        <v>169</v>
      </c>
      <c r="C189" s="69">
        <f t="shared" si="24"/>
        <v>542.16630668868288</v>
      </c>
      <c r="D189" s="69">
        <f t="shared" si="25"/>
        <v>4.6655339866224557</v>
      </c>
      <c r="E189" s="69">
        <f t="shared" si="33"/>
        <v>537.50077270206043</v>
      </c>
      <c r="F189" s="69">
        <f t="shared" si="26"/>
        <v>0</v>
      </c>
      <c r="G189" s="70">
        <f t="shared" si="34"/>
        <v>1498.3686032786475</v>
      </c>
      <c r="H189" s="47"/>
      <c r="I189" s="67"/>
      <c r="J189" s="47"/>
      <c r="K189" s="68">
        <f t="shared" si="27"/>
        <v>169</v>
      </c>
      <c r="L189" s="69">
        <f t="shared" si="28"/>
        <v>542.16630668868288</v>
      </c>
      <c r="M189" s="69">
        <f t="shared" si="29"/>
        <v>82.380121124243004</v>
      </c>
      <c r="N189" s="69">
        <f t="shared" si="30"/>
        <v>459.78618556443985</v>
      </c>
      <c r="O189" s="70">
        <f t="shared" si="31"/>
        <v>35487.903032287053</v>
      </c>
      <c r="P189" s="47"/>
    </row>
    <row r="190" spans="1:16" ht="15" customHeight="1" x14ac:dyDescent="0.25">
      <c r="A190" s="47"/>
      <c r="B190" s="68">
        <f t="shared" si="32"/>
        <v>170</v>
      </c>
      <c r="C190" s="69">
        <f t="shared" si="24"/>
        <v>542.16630668868288</v>
      </c>
      <c r="D190" s="69">
        <f t="shared" si="25"/>
        <v>3.4337613825135671</v>
      </c>
      <c r="E190" s="69">
        <f t="shared" si="33"/>
        <v>538.7325453061693</v>
      </c>
      <c r="F190" s="69">
        <f t="shared" si="26"/>
        <v>0</v>
      </c>
      <c r="G190" s="70">
        <f t="shared" si="34"/>
        <v>959.63605797247817</v>
      </c>
      <c r="H190" s="47"/>
      <c r="I190" s="67"/>
      <c r="J190" s="47"/>
      <c r="K190" s="68">
        <f t="shared" si="27"/>
        <v>170</v>
      </c>
      <c r="L190" s="69">
        <f t="shared" si="28"/>
        <v>542.16630668868288</v>
      </c>
      <c r="M190" s="69">
        <f t="shared" si="29"/>
        <v>81.326444448991168</v>
      </c>
      <c r="N190" s="69">
        <f t="shared" si="30"/>
        <v>460.83986223969168</v>
      </c>
      <c r="O190" s="70">
        <f t="shared" si="31"/>
        <v>35027.06317004736</v>
      </c>
      <c r="P190" s="47"/>
    </row>
    <row r="191" spans="1:16" ht="15" customHeight="1" x14ac:dyDescent="0.25">
      <c r="A191" s="47"/>
      <c r="B191" s="68">
        <f t="shared" si="32"/>
        <v>171</v>
      </c>
      <c r="C191" s="69">
        <f t="shared" si="24"/>
        <v>542.16630668868288</v>
      </c>
      <c r="D191" s="69">
        <f t="shared" si="25"/>
        <v>2.1991659661869289</v>
      </c>
      <c r="E191" s="69">
        <f t="shared" si="33"/>
        <v>539.96714072249597</v>
      </c>
      <c r="F191" s="69">
        <f t="shared" si="26"/>
        <v>0</v>
      </c>
      <c r="G191" s="70">
        <f t="shared" si="34"/>
        <v>419.6689172499822</v>
      </c>
      <c r="H191" s="47"/>
      <c r="I191" s="67"/>
      <c r="J191" s="47"/>
      <c r="K191" s="68">
        <f t="shared" si="27"/>
        <v>171</v>
      </c>
      <c r="L191" s="69">
        <f t="shared" si="28"/>
        <v>542.16630668868288</v>
      </c>
      <c r="M191" s="69">
        <f t="shared" si="29"/>
        <v>80.270353098025197</v>
      </c>
      <c r="N191" s="69">
        <f t="shared" si="30"/>
        <v>461.89595359065765</v>
      </c>
      <c r="O191" s="70">
        <f t="shared" si="31"/>
        <v>34565.167216456706</v>
      </c>
      <c r="P191" s="47"/>
    </row>
    <row r="192" spans="1:16" ht="15" customHeight="1" x14ac:dyDescent="0.25">
      <c r="A192" s="47"/>
      <c r="B192" s="68">
        <f t="shared" si="32"/>
        <v>172</v>
      </c>
      <c r="C192" s="69">
        <f t="shared" si="24"/>
        <v>420.63065851868009</v>
      </c>
      <c r="D192" s="69">
        <f t="shared" si="25"/>
        <v>0.96174126869787591</v>
      </c>
      <c r="E192" s="69">
        <f t="shared" si="33"/>
        <v>419.6689172499822</v>
      </c>
      <c r="F192" s="69">
        <f t="shared" si="26"/>
        <v>0</v>
      </c>
      <c r="G192" s="70">
        <f t="shared" si="34"/>
        <v>0</v>
      </c>
      <c r="H192" s="47"/>
      <c r="I192" s="67"/>
      <c r="J192" s="47"/>
      <c r="K192" s="68">
        <f t="shared" si="27"/>
        <v>172</v>
      </c>
      <c r="L192" s="69">
        <f t="shared" si="28"/>
        <v>542.16630668868288</v>
      </c>
      <c r="M192" s="69">
        <f t="shared" si="29"/>
        <v>79.211841537713283</v>
      </c>
      <c r="N192" s="69">
        <f t="shared" si="30"/>
        <v>462.95446515096961</v>
      </c>
      <c r="O192" s="70">
        <f t="shared" si="31"/>
        <v>34102.212751305735</v>
      </c>
      <c r="P192" s="47"/>
    </row>
    <row r="193" spans="1:16" ht="15" customHeight="1" x14ac:dyDescent="0.25">
      <c r="A193" s="47"/>
      <c r="B193" s="68">
        <f t="shared" si="32"/>
        <v>0</v>
      </c>
      <c r="C193" s="69">
        <f t="shared" si="24"/>
        <v>0</v>
      </c>
      <c r="D193" s="69" t="str">
        <f t="shared" si="25"/>
        <v>Fully Paid</v>
      </c>
      <c r="E193" s="69" t="str">
        <f t="shared" si="33"/>
        <v>Fully Paid</v>
      </c>
      <c r="F193" s="69">
        <f t="shared" si="26"/>
        <v>0</v>
      </c>
      <c r="G193" s="70">
        <f t="shared" si="34"/>
        <v>0</v>
      </c>
      <c r="H193" s="47"/>
      <c r="I193" s="67"/>
      <c r="J193" s="47"/>
      <c r="K193" s="68">
        <f t="shared" si="27"/>
        <v>173</v>
      </c>
      <c r="L193" s="69">
        <f t="shared" si="28"/>
        <v>542.16630668868288</v>
      </c>
      <c r="M193" s="69">
        <f t="shared" si="29"/>
        <v>78.150904221742309</v>
      </c>
      <c r="N193" s="69">
        <f t="shared" si="30"/>
        <v>464.0154024669406</v>
      </c>
      <c r="O193" s="70">
        <f t="shared" si="31"/>
        <v>33638.197348838796</v>
      </c>
      <c r="P193" s="47"/>
    </row>
    <row r="194" spans="1:16" ht="15" customHeight="1" x14ac:dyDescent="0.25">
      <c r="A194" s="47"/>
      <c r="B194" s="68">
        <f t="shared" si="32"/>
        <v>0</v>
      </c>
      <c r="C194" s="69">
        <f t="shared" si="24"/>
        <v>0</v>
      </c>
      <c r="D194" s="69" t="str">
        <f t="shared" si="25"/>
        <v>Fully Paid</v>
      </c>
      <c r="E194" s="69" t="str">
        <f t="shared" si="33"/>
        <v>Fully Paid</v>
      </c>
      <c r="F194" s="69">
        <f t="shared" si="26"/>
        <v>0</v>
      </c>
      <c r="G194" s="70">
        <f t="shared" si="34"/>
        <v>0</v>
      </c>
      <c r="H194" s="47"/>
      <c r="I194" s="67"/>
      <c r="J194" s="47"/>
      <c r="K194" s="68">
        <f t="shared" si="27"/>
        <v>174</v>
      </c>
      <c r="L194" s="69">
        <f t="shared" si="28"/>
        <v>542.16630668868288</v>
      </c>
      <c r="M194" s="69">
        <f t="shared" si="29"/>
        <v>77.087535591088908</v>
      </c>
      <c r="N194" s="69">
        <f t="shared" si="30"/>
        <v>465.07877109759397</v>
      </c>
      <c r="O194" s="70">
        <f t="shared" si="31"/>
        <v>33173.118577741203</v>
      </c>
      <c r="P194" s="47"/>
    </row>
    <row r="195" spans="1:16" ht="15" customHeight="1" x14ac:dyDescent="0.25">
      <c r="A195" s="47"/>
      <c r="B195" s="68">
        <f t="shared" si="32"/>
        <v>0</v>
      </c>
      <c r="C195" s="69">
        <f t="shared" si="24"/>
        <v>0</v>
      </c>
      <c r="D195" s="69" t="str">
        <f t="shared" si="25"/>
        <v>Fully Paid</v>
      </c>
      <c r="E195" s="69" t="str">
        <f t="shared" si="33"/>
        <v>Fully Paid</v>
      </c>
      <c r="F195" s="69">
        <f t="shared" si="26"/>
        <v>0</v>
      </c>
      <c r="G195" s="70">
        <f t="shared" si="34"/>
        <v>0</v>
      </c>
      <c r="H195" s="47"/>
      <c r="I195" s="67"/>
      <c r="J195" s="47"/>
      <c r="K195" s="68">
        <f t="shared" si="27"/>
        <v>175</v>
      </c>
      <c r="L195" s="69">
        <f t="shared" si="28"/>
        <v>542.16630668868288</v>
      </c>
      <c r="M195" s="69">
        <f t="shared" si="29"/>
        <v>76.021730073990256</v>
      </c>
      <c r="N195" s="69">
        <f t="shared" si="30"/>
        <v>466.1445766146926</v>
      </c>
      <c r="O195" s="70">
        <f t="shared" si="31"/>
        <v>32706.974001126509</v>
      </c>
      <c r="P195" s="47"/>
    </row>
    <row r="196" spans="1:16" ht="15" customHeight="1" x14ac:dyDescent="0.25">
      <c r="A196" s="47"/>
      <c r="B196" s="68">
        <f t="shared" si="32"/>
        <v>0</v>
      </c>
      <c r="C196" s="69">
        <f t="shared" si="24"/>
        <v>0</v>
      </c>
      <c r="D196" s="69" t="str">
        <f t="shared" si="25"/>
        <v>Fully Paid</v>
      </c>
      <c r="E196" s="69" t="str">
        <f t="shared" si="33"/>
        <v>Fully Paid</v>
      </c>
      <c r="F196" s="69">
        <f t="shared" si="26"/>
        <v>0</v>
      </c>
      <c r="G196" s="70">
        <f t="shared" si="34"/>
        <v>0</v>
      </c>
      <c r="H196" s="47"/>
      <c r="I196" s="67"/>
      <c r="J196" s="47"/>
      <c r="K196" s="68">
        <f t="shared" si="27"/>
        <v>176</v>
      </c>
      <c r="L196" s="69">
        <f t="shared" si="28"/>
        <v>542.16630668868288</v>
      </c>
      <c r="M196" s="69">
        <f t="shared" si="29"/>
        <v>74.953482085914914</v>
      </c>
      <c r="N196" s="69">
        <f t="shared" si="30"/>
        <v>467.21282460276797</v>
      </c>
      <c r="O196" s="70">
        <f t="shared" si="31"/>
        <v>32239.761176523742</v>
      </c>
      <c r="P196" s="47"/>
    </row>
    <row r="197" spans="1:16" ht="15" customHeight="1" x14ac:dyDescent="0.25">
      <c r="A197" s="47"/>
      <c r="B197" s="68">
        <f t="shared" si="32"/>
        <v>0</v>
      </c>
      <c r="C197" s="69">
        <f t="shared" si="24"/>
        <v>0</v>
      </c>
      <c r="D197" s="69" t="str">
        <f t="shared" si="25"/>
        <v>Fully Paid</v>
      </c>
      <c r="E197" s="69" t="str">
        <f t="shared" si="33"/>
        <v>Fully Paid</v>
      </c>
      <c r="F197" s="69">
        <f t="shared" si="26"/>
        <v>0</v>
      </c>
      <c r="G197" s="70">
        <f t="shared" si="34"/>
        <v>0</v>
      </c>
      <c r="H197" s="47"/>
      <c r="I197" s="67"/>
      <c r="J197" s="47"/>
      <c r="K197" s="68">
        <f t="shared" si="27"/>
        <v>177</v>
      </c>
      <c r="L197" s="69">
        <f t="shared" si="28"/>
        <v>542.16630668868288</v>
      </c>
      <c r="M197" s="69">
        <f t="shared" si="29"/>
        <v>73.882786029533577</v>
      </c>
      <c r="N197" s="69">
        <f t="shared" si="30"/>
        <v>468.2835206591493</v>
      </c>
      <c r="O197" s="70">
        <f t="shared" si="31"/>
        <v>31771.477655864594</v>
      </c>
      <c r="P197" s="47"/>
    </row>
    <row r="198" spans="1:16" ht="15" customHeight="1" x14ac:dyDescent="0.25">
      <c r="A198" s="47"/>
      <c r="B198" s="68">
        <f t="shared" si="32"/>
        <v>0</v>
      </c>
      <c r="C198" s="69">
        <f t="shared" si="24"/>
        <v>0</v>
      </c>
      <c r="D198" s="69" t="str">
        <f t="shared" si="25"/>
        <v>Fully Paid</v>
      </c>
      <c r="E198" s="69" t="str">
        <f t="shared" si="33"/>
        <v>Fully Paid</v>
      </c>
      <c r="F198" s="69">
        <f t="shared" si="26"/>
        <v>0</v>
      </c>
      <c r="G198" s="70">
        <f t="shared" si="34"/>
        <v>0</v>
      </c>
      <c r="H198" s="47"/>
      <c r="I198" s="67"/>
      <c r="J198" s="47"/>
      <c r="K198" s="68">
        <f t="shared" si="27"/>
        <v>178</v>
      </c>
      <c r="L198" s="69">
        <f t="shared" si="28"/>
        <v>542.16630668868288</v>
      </c>
      <c r="M198" s="69">
        <f t="shared" si="29"/>
        <v>72.809636294689696</v>
      </c>
      <c r="N198" s="69">
        <f t="shared" si="30"/>
        <v>469.35667039399317</v>
      </c>
      <c r="O198" s="70">
        <f t="shared" si="31"/>
        <v>31302.120985470599</v>
      </c>
      <c r="P198" s="47"/>
    </row>
    <row r="199" spans="1:16" ht="15" customHeight="1" x14ac:dyDescent="0.25">
      <c r="A199" s="47"/>
      <c r="B199" s="68">
        <f t="shared" si="32"/>
        <v>0</v>
      </c>
      <c r="C199" s="69">
        <f t="shared" si="24"/>
        <v>0</v>
      </c>
      <c r="D199" s="69" t="str">
        <f t="shared" si="25"/>
        <v>Fully Paid</v>
      </c>
      <c r="E199" s="69" t="str">
        <f t="shared" si="33"/>
        <v>Fully Paid</v>
      </c>
      <c r="F199" s="69">
        <f t="shared" si="26"/>
        <v>0</v>
      </c>
      <c r="G199" s="70">
        <f t="shared" si="34"/>
        <v>0</v>
      </c>
      <c r="H199" s="47"/>
      <c r="I199" s="67"/>
      <c r="J199" s="47"/>
      <c r="K199" s="68">
        <f t="shared" si="27"/>
        <v>179</v>
      </c>
      <c r="L199" s="69">
        <f t="shared" si="28"/>
        <v>542.16630668868288</v>
      </c>
      <c r="M199" s="69">
        <f t="shared" si="29"/>
        <v>71.734027258370119</v>
      </c>
      <c r="N199" s="69">
        <f t="shared" si="30"/>
        <v>470.43227943031275</v>
      </c>
      <c r="O199" s="70">
        <f t="shared" si="31"/>
        <v>30831.688706040288</v>
      </c>
      <c r="P199" s="47"/>
    </row>
    <row r="200" spans="1:16" ht="15" customHeight="1" x14ac:dyDescent="0.25">
      <c r="A200" s="47"/>
      <c r="B200" s="68">
        <f t="shared" si="32"/>
        <v>0</v>
      </c>
      <c r="C200" s="69">
        <f t="shared" si="24"/>
        <v>0</v>
      </c>
      <c r="D200" s="69" t="str">
        <f t="shared" si="25"/>
        <v>Fully Paid</v>
      </c>
      <c r="E200" s="69" t="str">
        <f t="shared" si="33"/>
        <v>Fully Paid</v>
      </c>
      <c r="F200" s="69">
        <f t="shared" si="26"/>
        <v>0</v>
      </c>
      <c r="G200" s="70">
        <f t="shared" si="34"/>
        <v>0</v>
      </c>
      <c r="H200" s="47"/>
      <c r="I200" s="67"/>
      <c r="J200" s="47"/>
      <c r="K200" s="68">
        <f t="shared" si="27"/>
        <v>180</v>
      </c>
      <c r="L200" s="69">
        <f t="shared" si="28"/>
        <v>542.16630668868288</v>
      </c>
      <c r="M200" s="69">
        <f t="shared" si="29"/>
        <v>70.655953284675661</v>
      </c>
      <c r="N200" s="69">
        <f t="shared" si="30"/>
        <v>471.51035340400722</v>
      </c>
      <c r="O200" s="70">
        <f t="shared" si="31"/>
        <v>30360.178352636281</v>
      </c>
      <c r="P200" s="47"/>
    </row>
    <row r="201" spans="1:16" ht="15" customHeight="1" x14ac:dyDescent="0.25">
      <c r="A201" s="47"/>
      <c r="B201" s="68">
        <f t="shared" si="32"/>
        <v>0</v>
      </c>
      <c r="C201" s="69">
        <f t="shared" si="24"/>
        <v>0</v>
      </c>
      <c r="D201" s="69" t="str">
        <f t="shared" si="25"/>
        <v>Fully Paid</v>
      </c>
      <c r="E201" s="69" t="str">
        <f t="shared" si="33"/>
        <v>Fully Paid</v>
      </c>
      <c r="F201" s="69">
        <f t="shared" si="26"/>
        <v>0</v>
      </c>
      <c r="G201" s="70">
        <f t="shared" si="34"/>
        <v>0</v>
      </c>
      <c r="H201" s="47"/>
      <c r="I201" s="67"/>
      <c r="J201" s="47"/>
      <c r="K201" s="68">
        <f t="shared" si="27"/>
        <v>181</v>
      </c>
      <c r="L201" s="69">
        <f t="shared" si="28"/>
        <v>542.16630668868288</v>
      </c>
      <c r="M201" s="69">
        <f t="shared" si="29"/>
        <v>69.575408724791473</v>
      </c>
      <c r="N201" s="69">
        <f t="shared" si="30"/>
        <v>472.59089796389139</v>
      </c>
      <c r="O201" s="70">
        <f t="shared" si="31"/>
        <v>29887.58745467239</v>
      </c>
      <c r="P201" s="47"/>
    </row>
    <row r="202" spans="1:16" ht="15" customHeight="1" x14ac:dyDescent="0.25">
      <c r="A202" s="47"/>
      <c r="B202" s="68">
        <f t="shared" si="32"/>
        <v>0</v>
      </c>
      <c r="C202" s="69">
        <f t="shared" si="24"/>
        <v>0</v>
      </c>
      <c r="D202" s="69" t="str">
        <f t="shared" si="25"/>
        <v>Fully Paid</v>
      </c>
      <c r="E202" s="69" t="str">
        <f t="shared" si="33"/>
        <v>Fully Paid</v>
      </c>
      <c r="F202" s="69">
        <f t="shared" si="26"/>
        <v>0</v>
      </c>
      <c r="G202" s="70">
        <f t="shared" si="34"/>
        <v>0</v>
      </c>
      <c r="H202" s="47"/>
      <c r="I202" s="67"/>
      <c r="J202" s="47"/>
      <c r="K202" s="68">
        <f t="shared" si="27"/>
        <v>182</v>
      </c>
      <c r="L202" s="69">
        <f t="shared" si="28"/>
        <v>542.16630668868288</v>
      </c>
      <c r="M202" s="69">
        <f t="shared" si="29"/>
        <v>68.492387916957554</v>
      </c>
      <c r="N202" s="69">
        <f t="shared" si="30"/>
        <v>473.67391877172531</v>
      </c>
      <c r="O202" s="70">
        <f t="shared" si="31"/>
        <v>29413.913535900665</v>
      </c>
      <c r="P202" s="47"/>
    </row>
    <row r="203" spans="1:16" ht="15" customHeight="1" x14ac:dyDescent="0.25">
      <c r="A203" s="47"/>
      <c r="B203" s="68">
        <f t="shared" si="32"/>
        <v>0</v>
      </c>
      <c r="C203" s="69">
        <f t="shared" si="24"/>
        <v>0</v>
      </c>
      <c r="D203" s="69" t="str">
        <f t="shared" si="25"/>
        <v>Fully Paid</v>
      </c>
      <c r="E203" s="69" t="str">
        <f t="shared" si="33"/>
        <v>Fully Paid</v>
      </c>
      <c r="F203" s="69">
        <f t="shared" si="26"/>
        <v>0</v>
      </c>
      <c r="G203" s="70">
        <f t="shared" si="34"/>
        <v>0</v>
      </c>
      <c r="H203" s="47"/>
      <c r="I203" s="67"/>
      <c r="J203" s="47"/>
      <c r="K203" s="68">
        <f t="shared" si="27"/>
        <v>183</v>
      </c>
      <c r="L203" s="69">
        <f t="shared" si="28"/>
        <v>542.16630668868288</v>
      </c>
      <c r="M203" s="69">
        <f t="shared" si="29"/>
        <v>67.406885186439027</v>
      </c>
      <c r="N203" s="69">
        <f t="shared" si="30"/>
        <v>474.75942150224387</v>
      </c>
      <c r="O203" s="70">
        <f t="shared" si="31"/>
        <v>28939.154114398421</v>
      </c>
      <c r="P203" s="47"/>
    </row>
    <row r="204" spans="1:16" ht="15" customHeight="1" x14ac:dyDescent="0.25">
      <c r="A204" s="47"/>
      <c r="B204" s="68">
        <f t="shared" si="32"/>
        <v>0</v>
      </c>
      <c r="C204" s="69">
        <f t="shared" si="24"/>
        <v>0</v>
      </c>
      <c r="D204" s="69" t="str">
        <f t="shared" si="25"/>
        <v>Fully Paid</v>
      </c>
      <c r="E204" s="69" t="str">
        <f t="shared" si="33"/>
        <v>Fully Paid</v>
      </c>
      <c r="F204" s="69">
        <f t="shared" si="26"/>
        <v>0</v>
      </c>
      <c r="G204" s="70">
        <f t="shared" si="34"/>
        <v>0</v>
      </c>
      <c r="H204" s="47"/>
      <c r="I204" s="67"/>
      <c r="J204" s="47"/>
      <c r="K204" s="68">
        <f t="shared" si="27"/>
        <v>184</v>
      </c>
      <c r="L204" s="69">
        <f t="shared" si="28"/>
        <v>542.16630668868288</v>
      </c>
      <c r="M204" s="69">
        <f t="shared" si="29"/>
        <v>66.318894845496388</v>
      </c>
      <c r="N204" s="69">
        <f t="shared" si="30"/>
        <v>475.84741184318648</v>
      </c>
      <c r="O204" s="70">
        <f t="shared" si="31"/>
        <v>28463.306702555234</v>
      </c>
      <c r="P204" s="47"/>
    </row>
    <row r="205" spans="1:16" ht="15" customHeight="1" x14ac:dyDescent="0.25">
      <c r="A205" s="47"/>
      <c r="B205" s="68">
        <f t="shared" si="32"/>
        <v>0</v>
      </c>
      <c r="C205" s="69">
        <f t="shared" si="24"/>
        <v>0</v>
      </c>
      <c r="D205" s="69" t="str">
        <f t="shared" si="25"/>
        <v>Fully Paid</v>
      </c>
      <c r="E205" s="69" t="str">
        <f t="shared" si="33"/>
        <v>Fully Paid</v>
      </c>
      <c r="F205" s="69">
        <f t="shared" si="26"/>
        <v>0</v>
      </c>
      <c r="G205" s="70">
        <f t="shared" si="34"/>
        <v>0</v>
      </c>
      <c r="H205" s="47"/>
      <c r="I205" s="67"/>
      <c r="J205" s="47"/>
      <c r="K205" s="68">
        <f t="shared" si="27"/>
        <v>185</v>
      </c>
      <c r="L205" s="69">
        <f t="shared" si="28"/>
        <v>542.16630668868288</v>
      </c>
      <c r="M205" s="69">
        <f t="shared" si="29"/>
        <v>65.22841119335574</v>
      </c>
      <c r="N205" s="69">
        <f t="shared" si="30"/>
        <v>476.93789549532715</v>
      </c>
      <c r="O205" s="70">
        <f t="shared" si="31"/>
        <v>27986.368807059906</v>
      </c>
      <c r="P205" s="47"/>
    </row>
    <row r="206" spans="1:16" ht="15" customHeight="1" x14ac:dyDescent="0.25">
      <c r="A206" s="47"/>
      <c r="B206" s="68">
        <f t="shared" si="32"/>
        <v>0</v>
      </c>
      <c r="C206" s="69">
        <f t="shared" si="24"/>
        <v>0</v>
      </c>
      <c r="D206" s="69" t="str">
        <f t="shared" si="25"/>
        <v>Fully Paid</v>
      </c>
      <c r="E206" s="69" t="str">
        <f t="shared" si="33"/>
        <v>Fully Paid</v>
      </c>
      <c r="F206" s="69">
        <f t="shared" si="26"/>
        <v>0</v>
      </c>
      <c r="G206" s="70">
        <f t="shared" si="34"/>
        <v>0</v>
      </c>
      <c r="H206" s="47"/>
      <c r="I206" s="67"/>
      <c r="J206" s="47"/>
      <c r="K206" s="68">
        <f t="shared" si="27"/>
        <v>186</v>
      </c>
      <c r="L206" s="69">
        <f t="shared" si="28"/>
        <v>542.16630668868288</v>
      </c>
      <c r="M206" s="69">
        <f t="shared" si="29"/>
        <v>64.135428516178948</v>
      </c>
      <c r="N206" s="69">
        <f t="shared" si="30"/>
        <v>478.03087817250395</v>
      </c>
      <c r="O206" s="70">
        <f t="shared" si="31"/>
        <v>27508.337928887402</v>
      </c>
      <c r="P206" s="47"/>
    </row>
    <row r="207" spans="1:16" ht="15" customHeight="1" x14ac:dyDescent="0.25">
      <c r="A207" s="47"/>
      <c r="B207" s="68">
        <f t="shared" si="32"/>
        <v>0</v>
      </c>
      <c r="C207" s="69">
        <f t="shared" si="24"/>
        <v>0</v>
      </c>
      <c r="D207" s="69" t="str">
        <f t="shared" si="25"/>
        <v>Fully Paid</v>
      </c>
      <c r="E207" s="69" t="str">
        <f t="shared" si="33"/>
        <v>Fully Paid</v>
      </c>
      <c r="F207" s="69">
        <f t="shared" si="26"/>
        <v>0</v>
      </c>
      <c r="G207" s="70">
        <f t="shared" si="34"/>
        <v>0</v>
      </c>
      <c r="H207" s="47"/>
      <c r="I207" s="67"/>
      <c r="J207" s="47"/>
      <c r="K207" s="68">
        <f t="shared" si="27"/>
        <v>187</v>
      </c>
      <c r="L207" s="69">
        <f t="shared" si="28"/>
        <v>542.16630668868288</v>
      </c>
      <c r="M207" s="69">
        <f t="shared" si="29"/>
        <v>63.039941087033633</v>
      </c>
      <c r="N207" s="69">
        <f t="shared" si="30"/>
        <v>479.12636560164924</v>
      </c>
      <c r="O207" s="70">
        <f t="shared" si="31"/>
        <v>27029.211563285753</v>
      </c>
      <c r="P207" s="47"/>
    </row>
    <row r="208" spans="1:16" ht="15" customHeight="1" x14ac:dyDescent="0.25">
      <c r="A208" s="47"/>
      <c r="B208" s="68">
        <f t="shared" si="32"/>
        <v>0</v>
      </c>
      <c r="C208" s="69">
        <f t="shared" si="24"/>
        <v>0</v>
      </c>
      <c r="D208" s="69" t="str">
        <f t="shared" si="25"/>
        <v>Fully Paid</v>
      </c>
      <c r="E208" s="69" t="str">
        <f t="shared" si="33"/>
        <v>Fully Paid</v>
      </c>
      <c r="F208" s="69">
        <f t="shared" si="26"/>
        <v>0</v>
      </c>
      <c r="G208" s="70">
        <f t="shared" si="34"/>
        <v>0</v>
      </c>
      <c r="H208" s="47"/>
      <c r="I208" s="67"/>
      <c r="J208" s="47"/>
      <c r="K208" s="68">
        <f t="shared" si="27"/>
        <v>188</v>
      </c>
      <c r="L208" s="69">
        <f t="shared" si="28"/>
        <v>542.16630668868288</v>
      </c>
      <c r="M208" s="69">
        <f t="shared" si="29"/>
        <v>61.941943165863186</v>
      </c>
      <c r="N208" s="69">
        <f t="shared" si="30"/>
        <v>480.22436352281971</v>
      </c>
      <c r="O208" s="70">
        <f t="shared" si="31"/>
        <v>26548.987199762934</v>
      </c>
      <c r="P208" s="47"/>
    </row>
    <row r="209" spans="1:16" ht="15" customHeight="1" x14ac:dyDescent="0.25">
      <c r="A209" s="47"/>
      <c r="B209" s="68">
        <f t="shared" si="32"/>
        <v>0</v>
      </c>
      <c r="C209" s="69">
        <f t="shared" si="24"/>
        <v>0</v>
      </c>
      <c r="D209" s="69" t="str">
        <f t="shared" si="25"/>
        <v>Fully Paid</v>
      </c>
      <c r="E209" s="69" t="str">
        <f t="shared" si="33"/>
        <v>Fully Paid</v>
      </c>
      <c r="F209" s="69">
        <f t="shared" si="26"/>
        <v>0</v>
      </c>
      <c r="G209" s="70">
        <f t="shared" si="34"/>
        <v>0</v>
      </c>
      <c r="H209" s="47"/>
      <c r="I209" s="67"/>
      <c r="J209" s="47"/>
      <c r="K209" s="68">
        <f t="shared" si="27"/>
        <v>189</v>
      </c>
      <c r="L209" s="69">
        <f t="shared" si="28"/>
        <v>542.16630668868288</v>
      </c>
      <c r="M209" s="69">
        <f t="shared" si="29"/>
        <v>60.841428999456724</v>
      </c>
      <c r="N209" s="69">
        <f t="shared" si="30"/>
        <v>481.32487768922613</v>
      </c>
      <c r="O209" s="70">
        <f t="shared" si="31"/>
        <v>26067.662322073709</v>
      </c>
      <c r="P209" s="47"/>
    </row>
    <row r="210" spans="1:16" ht="15" customHeight="1" x14ac:dyDescent="0.25">
      <c r="A210" s="47"/>
      <c r="B210" s="68">
        <f t="shared" si="32"/>
        <v>0</v>
      </c>
      <c r="C210" s="69">
        <f t="shared" si="24"/>
        <v>0</v>
      </c>
      <c r="D210" s="69" t="str">
        <f t="shared" si="25"/>
        <v>Fully Paid</v>
      </c>
      <c r="E210" s="69" t="str">
        <f t="shared" si="33"/>
        <v>Fully Paid</v>
      </c>
      <c r="F210" s="69">
        <f t="shared" si="26"/>
        <v>0</v>
      </c>
      <c r="G210" s="70">
        <f t="shared" si="34"/>
        <v>0</v>
      </c>
      <c r="H210" s="47"/>
      <c r="I210" s="67"/>
      <c r="J210" s="47"/>
      <c r="K210" s="68">
        <f t="shared" si="27"/>
        <v>190</v>
      </c>
      <c r="L210" s="69">
        <f t="shared" si="28"/>
        <v>542.16630668868288</v>
      </c>
      <c r="M210" s="69">
        <f t="shared" si="29"/>
        <v>59.73839282141892</v>
      </c>
      <c r="N210" s="69">
        <f t="shared" si="30"/>
        <v>482.42791386726395</v>
      </c>
      <c r="O210" s="70">
        <f t="shared" si="31"/>
        <v>25585.234408206445</v>
      </c>
      <c r="P210" s="47"/>
    </row>
    <row r="211" spans="1:16" ht="15" customHeight="1" x14ac:dyDescent="0.25">
      <c r="A211" s="47"/>
      <c r="B211" s="68">
        <f t="shared" si="32"/>
        <v>0</v>
      </c>
      <c r="C211" s="69">
        <f t="shared" si="24"/>
        <v>0</v>
      </c>
      <c r="D211" s="69" t="str">
        <f t="shared" si="25"/>
        <v>Fully Paid</v>
      </c>
      <c r="E211" s="69" t="str">
        <f t="shared" si="33"/>
        <v>Fully Paid</v>
      </c>
      <c r="F211" s="69">
        <f t="shared" si="26"/>
        <v>0</v>
      </c>
      <c r="G211" s="70">
        <f t="shared" si="34"/>
        <v>0</v>
      </c>
      <c r="H211" s="47"/>
      <c r="I211" s="67"/>
      <c r="J211" s="47"/>
      <c r="K211" s="68">
        <f t="shared" si="27"/>
        <v>191</v>
      </c>
      <c r="L211" s="69">
        <f t="shared" si="28"/>
        <v>542.16630668868288</v>
      </c>
      <c r="M211" s="69">
        <f t="shared" si="29"/>
        <v>58.632828852139767</v>
      </c>
      <c r="N211" s="69">
        <f t="shared" si="30"/>
        <v>483.53347783654311</v>
      </c>
      <c r="O211" s="70">
        <f t="shared" si="31"/>
        <v>25101.700930369901</v>
      </c>
      <c r="P211" s="47"/>
    </row>
    <row r="212" spans="1:16" ht="15" customHeight="1" x14ac:dyDescent="0.25">
      <c r="A212" s="47"/>
      <c r="B212" s="68">
        <f t="shared" si="32"/>
        <v>0</v>
      </c>
      <c r="C212" s="69">
        <f t="shared" si="24"/>
        <v>0</v>
      </c>
      <c r="D212" s="69" t="str">
        <f t="shared" si="25"/>
        <v>Fully Paid</v>
      </c>
      <c r="E212" s="69" t="str">
        <f t="shared" si="33"/>
        <v>Fully Paid</v>
      </c>
      <c r="F212" s="69">
        <f t="shared" si="26"/>
        <v>0</v>
      </c>
      <c r="G212" s="70">
        <f t="shared" si="34"/>
        <v>0</v>
      </c>
      <c r="H212" s="47"/>
      <c r="I212" s="67"/>
      <c r="J212" s="47"/>
      <c r="K212" s="68">
        <f t="shared" si="27"/>
        <v>192</v>
      </c>
      <c r="L212" s="69">
        <f t="shared" si="28"/>
        <v>542.16630668868288</v>
      </c>
      <c r="M212" s="69">
        <f t="shared" si="29"/>
        <v>57.524731298764358</v>
      </c>
      <c r="N212" s="69">
        <f t="shared" si="30"/>
        <v>484.6415753899185</v>
      </c>
      <c r="O212" s="70">
        <f t="shared" si="31"/>
        <v>24617.059354979981</v>
      </c>
      <c r="P212" s="47"/>
    </row>
    <row r="213" spans="1:16" ht="15" customHeight="1" x14ac:dyDescent="0.25">
      <c r="A213" s="47"/>
      <c r="B213" s="68">
        <f t="shared" si="32"/>
        <v>0</v>
      </c>
      <c r="C213" s="69">
        <f t="shared" ref="C213:C276" si="35">IF($C$10&lt;=G212,$C$10,G212+G212*$F$4/12)</f>
        <v>0</v>
      </c>
      <c r="D213" s="69" t="str">
        <f t="shared" ref="D213:D276" si="36">IF(C213&gt;0,$F$4/12*G212,"Fully Paid")</f>
        <v>Fully Paid</v>
      </c>
      <c r="E213" s="69" t="str">
        <f t="shared" si="33"/>
        <v>Fully Paid</v>
      </c>
      <c r="F213" s="69">
        <f t="shared" ref="F213:F276" si="37">IF(G212=0,0,IF(MOD(B213,$F$10)=0,$F$11,0))</f>
        <v>0</v>
      </c>
      <c r="G213" s="70">
        <f t="shared" si="34"/>
        <v>0</v>
      </c>
      <c r="H213" s="47"/>
      <c r="I213" s="67"/>
      <c r="J213" s="47"/>
      <c r="K213" s="68">
        <f t="shared" ref="K213:K276" si="38">IF(O212=0,0,K212+1)</f>
        <v>193</v>
      </c>
      <c r="L213" s="69">
        <f t="shared" ref="L213:L276" si="39">IF($C$10&lt;=O212,$C$10,O212+O212*$F$4/12)</f>
        <v>542.16630668868288</v>
      </c>
      <c r="M213" s="69">
        <f t="shared" ref="M213:M276" si="40">IF(L213&gt;0,$F$4/12*O212,"Fully Paid")</f>
        <v>56.414094355162455</v>
      </c>
      <c r="N213" s="69">
        <f t="shared" ref="N213:N276" si="41">IF(L213&gt;0,MIN(L213-M213,O212),"Fully Paid")</f>
        <v>485.75221233352045</v>
      </c>
      <c r="O213" s="70">
        <f t="shared" ref="O213:O276" si="42">IF(ROUND(O212,5)&gt;0,O212-N213,0)</f>
        <v>24131.307142646459</v>
      </c>
      <c r="P213" s="47"/>
    </row>
    <row r="214" spans="1:16" ht="15" customHeight="1" x14ac:dyDescent="0.25">
      <c r="A214" s="47"/>
      <c r="B214" s="68">
        <f t="shared" ref="B214:B277" si="43">IF(G213=0,0,B213+1)</f>
        <v>0</v>
      </c>
      <c r="C214" s="69">
        <f t="shared" si="35"/>
        <v>0</v>
      </c>
      <c r="D214" s="69" t="str">
        <f t="shared" si="36"/>
        <v>Fully Paid</v>
      </c>
      <c r="E214" s="69" t="str">
        <f t="shared" ref="E214:E277" si="44">IF(C214&gt;0,MIN(C214-D214,G213),"Fully Paid")</f>
        <v>Fully Paid</v>
      </c>
      <c r="F214" s="69">
        <f t="shared" si="37"/>
        <v>0</v>
      </c>
      <c r="G214" s="70">
        <f t="shared" ref="G214:G277" si="45">IF(ROUND(G213,5)&gt;0,G213-E214-F214,0)</f>
        <v>0</v>
      </c>
      <c r="H214" s="47"/>
      <c r="I214" s="67"/>
      <c r="J214" s="47"/>
      <c r="K214" s="68">
        <f t="shared" si="38"/>
        <v>194</v>
      </c>
      <c r="L214" s="69">
        <f t="shared" si="39"/>
        <v>542.16630668868288</v>
      </c>
      <c r="M214" s="69">
        <f t="shared" si="40"/>
        <v>55.300912201898136</v>
      </c>
      <c r="N214" s="69">
        <f t="shared" si="41"/>
        <v>486.86539448678474</v>
      </c>
      <c r="O214" s="70">
        <f t="shared" si="42"/>
        <v>23644.441748159676</v>
      </c>
      <c r="P214" s="47"/>
    </row>
    <row r="215" spans="1:16" ht="15" customHeight="1" x14ac:dyDescent="0.25">
      <c r="A215" s="47"/>
      <c r="B215" s="68">
        <f t="shared" si="43"/>
        <v>0</v>
      </c>
      <c r="C215" s="69">
        <f t="shared" si="35"/>
        <v>0</v>
      </c>
      <c r="D215" s="69" t="str">
        <f t="shared" si="36"/>
        <v>Fully Paid</v>
      </c>
      <c r="E215" s="69" t="str">
        <f t="shared" si="44"/>
        <v>Fully Paid</v>
      </c>
      <c r="F215" s="69">
        <f t="shared" si="37"/>
        <v>0</v>
      </c>
      <c r="G215" s="70">
        <f t="shared" si="45"/>
        <v>0</v>
      </c>
      <c r="H215" s="47"/>
      <c r="I215" s="67"/>
      <c r="J215" s="47"/>
      <c r="K215" s="68">
        <f t="shared" si="38"/>
        <v>195</v>
      </c>
      <c r="L215" s="69">
        <f t="shared" si="39"/>
        <v>542.16630668868288</v>
      </c>
      <c r="M215" s="69">
        <f t="shared" si="40"/>
        <v>54.185179006199256</v>
      </c>
      <c r="N215" s="69">
        <f t="shared" si="41"/>
        <v>487.98112768248365</v>
      </c>
      <c r="O215" s="70">
        <f t="shared" si="42"/>
        <v>23156.460620477192</v>
      </c>
      <c r="P215" s="47"/>
    </row>
    <row r="216" spans="1:16" ht="15" customHeight="1" x14ac:dyDescent="0.25">
      <c r="A216" s="47"/>
      <c r="B216" s="68">
        <f t="shared" si="43"/>
        <v>0</v>
      </c>
      <c r="C216" s="69">
        <f t="shared" si="35"/>
        <v>0</v>
      </c>
      <c r="D216" s="69" t="str">
        <f t="shared" si="36"/>
        <v>Fully Paid</v>
      </c>
      <c r="E216" s="69" t="str">
        <f t="shared" si="44"/>
        <v>Fully Paid</v>
      </c>
      <c r="F216" s="69">
        <f t="shared" si="37"/>
        <v>0</v>
      </c>
      <c r="G216" s="70">
        <f t="shared" si="45"/>
        <v>0</v>
      </c>
      <c r="H216" s="47"/>
      <c r="I216" s="67"/>
      <c r="J216" s="47"/>
      <c r="K216" s="68">
        <f t="shared" si="38"/>
        <v>196</v>
      </c>
      <c r="L216" s="69">
        <f t="shared" si="39"/>
        <v>542.16630668868288</v>
      </c>
      <c r="M216" s="69">
        <f t="shared" si="40"/>
        <v>53.066888921926896</v>
      </c>
      <c r="N216" s="69">
        <f t="shared" si="41"/>
        <v>489.09941776675601</v>
      </c>
      <c r="O216" s="70">
        <f t="shared" si="42"/>
        <v>22667.361202710435</v>
      </c>
      <c r="P216" s="47"/>
    </row>
    <row r="217" spans="1:16" ht="15" customHeight="1" x14ac:dyDescent="0.25">
      <c r="A217" s="47"/>
      <c r="B217" s="68">
        <f t="shared" si="43"/>
        <v>0</v>
      </c>
      <c r="C217" s="69">
        <f t="shared" si="35"/>
        <v>0</v>
      </c>
      <c r="D217" s="69" t="str">
        <f t="shared" si="36"/>
        <v>Fully Paid</v>
      </c>
      <c r="E217" s="69" t="str">
        <f t="shared" si="44"/>
        <v>Fully Paid</v>
      </c>
      <c r="F217" s="69">
        <f t="shared" si="37"/>
        <v>0</v>
      </c>
      <c r="G217" s="70">
        <f t="shared" si="45"/>
        <v>0</v>
      </c>
      <c r="H217" s="47"/>
      <c r="I217" s="67"/>
      <c r="J217" s="47"/>
      <c r="K217" s="68">
        <f t="shared" si="38"/>
        <v>197</v>
      </c>
      <c r="L217" s="69">
        <f t="shared" si="39"/>
        <v>542.16630668868288</v>
      </c>
      <c r="M217" s="69">
        <f t="shared" si="40"/>
        <v>51.946036089544748</v>
      </c>
      <c r="N217" s="69">
        <f t="shared" si="41"/>
        <v>490.22027059913813</v>
      </c>
      <c r="O217" s="70">
        <f t="shared" si="42"/>
        <v>22177.140932111299</v>
      </c>
      <c r="P217" s="47"/>
    </row>
    <row r="218" spans="1:16" ht="15" customHeight="1" x14ac:dyDescent="0.25">
      <c r="A218" s="47"/>
      <c r="B218" s="68">
        <f t="shared" si="43"/>
        <v>0</v>
      </c>
      <c r="C218" s="69">
        <f t="shared" si="35"/>
        <v>0</v>
      </c>
      <c r="D218" s="69" t="str">
        <f t="shared" si="36"/>
        <v>Fully Paid</v>
      </c>
      <c r="E218" s="69" t="str">
        <f t="shared" si="44"/>
        <v>Fully Paid</v>
      </c>
      <c r="F218" s="69">
        <f t="shared" si="37"/>
        <v>0</v>
      </c>
      <c r="G218" s="70">
        <f t="shared" si="45"/>
        <v>0</v>
      </c>
      <c r="H218" s="47"/>
      <c r="I218" s="67"/>
      <c r="J218" s="47"/>
      <c r="K218" s="68">
        <f t="shared" si="38"/>
        <v>198</v>
      </c>
      <c r="L218" s="69">
        <f t="shared" si="39"/>
        <v>542.16630668868288</v>
      </c>
      <c r="M218" s="69">
        <f t="shared" si="40"/>
        <v>50.822614636088396</v>
      </c>
      <c r="N218" s="69">
        <f t="shared" si="41"/>
        <v>491.34369205259446</v>
      </c>
      <c r="O218" s="70">
        <f t="shared" si="42"/>
        <v>21685.797240058706</v>
      </c>
      <c r="P218" s="47"/>
    </row>
    <row r="219" spans="1:16" ht="15" customHeight="1" x14ac:dyDescent="0.25">
      <c r="A219" s="47"/>
      <c r="B219" s="68">
        <f t="shared" si="43"/>
        <v>0</v>
      </c>
      <c r="C219" s="69">
        <f t="shared" si="35"/>
        <v>0</v>
      </c>
      <c r="D219" s="69" t="str">
        <f t="shared" si="36"/>
        <v>Fully Paid</v>
      </c>
      <c r="E219" s="69" t="str">
        <f t="shared" si="44"/>
        <v>Fully Paid</v>
      </c>
      <c r="F219" s="69">
        <f t="shared" si="37"/>
        <v>0</v>
      </c>
      <c r="G219" s="70">
        <f t="shared" si="45"/>
        <v>0</v>
      </c>
      <c r="H219" s="47"/>
      <c r="I219" s="67"/>
      <c r="J219" s="47"/>
      <c r="K219" s="68">
        <f t="shared" si="38"/>
        <v>199</v>
      </c>
      <c r="L219" s="69">
        <f t="shared" si="39"/>
        <v>542.16630668868288</v>
      </c>
      <c r="M219" s="69">
        <f t="shared" si="40"/>
        <v>49.696618675134538</v>
      </c>
      <c r="N219" s="69">
        <f t="shared" si="41"/>
        <v>492.46968801354836</v>
      </c>
      <c r="O219" s="70">
        <f t="shared" si="42"/>
        <v>21193.327552045157</v>
      </c>
      <c r="P219" s="47"/>
    </row>
    <row r="220" spans="1:16" ht="15" customHeight="1" x14ac:dyDescent="0.25">
      <c r="A220" s="47"/>
      <c r="B220" s="68">
        <f t="shared" si="43"/>
        <v>0</v>
      </c>
      <c r="C220" s="69">
        <f t="shared" si="35"/>
        <v>0</v>
      </c>
      <c r="D220" s="69" t="str">
        <f t="shared" si="36"/>
        <v>Fully Paid</v>
      </c>
      <c r="E220" s="69" t="str">
        <f t="shared" si="44"/>
        <v>Fully Paid</v>
      </c>
      <c r="F220" s="69">
        <f t="shared" si="37"/>
        <v>0</v>
      </c>
      <c r="G220" s="70">
        <f t="shared" si="45"/>
        <v>0</v>
      </c>
      <c r="H220" s="47"/>
      <c r="I220" s="67"/>
      <c r="J220" s="47"/>
      <c r="K220" s="68">
        <f t="shared" si="38"/>
        <v>200</v>
      </c>
      <c r="L220" s="69">
        <f t="shared" si="39"/>
        <v>542.16630668868288</v>
      </c>
      <c r="M220" s="69">
        <f t="shared" si="40"/>
        <v>48.568042306770153</v>
      </c>
      <c r="N220" s="69">
        <f t="shared" si="41"/>
        <v>493.59826438191271</v>
      </c>
      <c r="O220" s="70">
        <f t="shared" si="42"/>
        <v>20699.729287663245</v>
      </c>
      <c r="P220" s="47"/>
    </row>
    <row r="221" spans="1:16" ht="15" customHeight="1" x14ac:dyDescent="0.25">
      <c r="A221" s="47"/>
      <c r="B221" s="68">
        <f t="shared" si="43"/>
        <v>0</v>
      </c>
      <c r="C221" s="69">
        <f t="shared" si="35"/>
        <v>0</v>
      </c>
      <c r="D221" s="69" t="str">
        <f t="shared" si="36"/>
        <v>Fully Paid</v>
      </c>
      <c r="E221" s="69" t="str">
        <f t="shared" si="44"/>
        <v>Fully Paid</v>
      </c>
      <c r="F221" s="69">
        <f t="shared" si="37"/>
        <v>0</v>
      </c>
      <c r="G221" s="70">
        <f t="shared" si="45"/>
        <v>0</v>
      </c>
      <c r="H221" s="47"/>
      <c r="I221" s="67"/>
      <c r="J221" s="47"/>
      <c r="K221" s="68">
        <f t="shared" si="38"/>
        <v>201</v>
      </c>
      <c r="L221" s="69">
        <f t="shared" si="39"/>
        <v>542.16630668868288</v>
      </c>
      <c r="M221" s="69">
        <f t="shared" si="40"/>
        <v>47.436879617561601</v>
      </c>
      <c r="N221" s="69">
        <f t="shared" si="41"/>
        <v>494.72942707112128</v>
      </c>
      <c r="O221" s="70">
        <f t="shared" si="42"/>
        <v>20204.999860592125</v>
      </c>
      <c r="P221" s="47"/>
    </row>
    <row r="222" spans="1:16" ht="15" customHeight="1" x14ac:dyDescent="0.25">
      <c r="A222" s="47"/>
      <c r="B222" s="68">
        <f t="shared" si="43"/>
        <v>0</v>
      </c>
      <c r="C222" s="69">
        <f t="shared" si="35"/>
        <v>0</v>
      </c>
      <c r="D222" s="69" t="str">
        <f t="shared" si="36"/>
        <v>Fully Paid</v>
      </c>
      <c r="E222" s="69" t="str">
        <f t="shared" si="44"/>
        <v>Fully Paid</v>
      </c>
      <c r="F222" s="69">
        <f t="shared" si="37"/>
        <v>0</v>
      </c>
      <c r="G222" s="70">
        <f t="shared" si="45"/>
        <v>0</v>
      </c>
      <c r="H222" s="47"/>
      <c r="I222" s="67"/>
      <c r="J222" s="47"/>
      <c r="K222" s="68">
        <f t="shared" si="38"/>
        <v>202</v>
      </c>
      <c r="L222" s="69">
        <f t="shared" si="39"/>
        <v>542.16630668868288</v>
      </c>
      <c r="M222" s="69">
        <f t="shared" si="40"/>
        <v>46.303124680523617</v>
      </c>
      <c r="N222" s="69">
        <f t="shared" si="41"/>
        <v>495.86318200815924</v>
      </c>
      <c r="O222" s="70">
        <f t="shared" si="42"/>
        <v>19709.136678583964</v>
      </c>
      <c r="P222" s="47"/>
    </row>
    <row r="223" spans="1:16" ht="15" customHeight="1" x14ac:dyDescent="0.25">
      <c r="A223" s="47"/>
      <c r="B223" s="68">
        <f t="shared" si="43"/>
        <v>0</v>
      </c>
      <c r="C223" s="69">
        <f t="shared" si="35"/>
        <v>0</v>
      </c>
      <c r="D223" s="69" t="str">
        <f t="shared" si="36"/>
        <v>Fully Paid</v>
      </c>
      <c r="E223" s="69" t="str">
        <f t="shared" si="44"/>
        <v>Fully Paid</v>
      </c>
      <c r="F223" s="69">
        <f t="shared" si="37"/>
        <v>0</v>
      </c>
      <c r="G223" s="70">
        <f t="shared" si="45"/>
        <v>0</v>
      </c>
      <c r="H223" s="47"/>
      <c r="I223" s="67"/>
      <c r="J223" s="47"/>
      <c r="K223" s="68">
        <f t="shared" si="38"/>
        <v>203</v>
      </c>
      <c r="L223" s="69">
        <f t="shared" si="39"/>
        <v>542.16630668868288</v>
      </c>
      <c r="M223" s="69">
        <f t="shared" si="40"/>
        <v>45.166771555088253</v>
      </c>
      <c r="N223" s="69">
        <f t="shared" si="41"/>
        <v>496.99953513359463</v>
      </c>
      <c r="O223" s="70">
        <f t="shared" si="42"/>
        <v>19212.137143450371</v>
      </c>
      <c r="P223" s="47"/>
    </row>
    <row r="224" spans="1:16" ht="15" customHeight="1" x14ac:dyDescent="0.25">
      <c r="A224" s="47"/>
      <c r="B224" s="68">
        <f t="shared" si="43"/>
        <v>0</v>
      </c>
      <c r="C224" s="69">
        <f t="shared" si="35"/>
        <v>0</v>
      </c>
      <c r="D224" s="69" t="str">
        <f t="shared" si="36"/>
        <v>Fully Paid</v>
      </c>
      <c r="E224" s="69" t="str">
        <f t="shared" si="44"/>
        <v>Fully Paid</v>
      </c>
      <c r="F224" s="69">
        <f t="shared" si="37"/>
        <v>0</v>
      </c>
      <c r="G224" s="70">
        <f t="shared" si="45"/>
        <v>0</v>
      </c>
      <c r="H224" s="47"/>
      <c r="I224" s="67"/>
      <c r="J224" s="47"/>
      <c r="K224" s="68">
        <f t="shared" si="38"/>
        <v>204</v>
      </c>
      <c r="L224" s="69">
        <f t="shared" si="39"/>
        <v>542.16630668868288</v>
      </c>
      <c r="M224" s="69">
        <f t="shared" si="40"/>
        <v>44.027814287073767</v>
      </c>
      <c r="N224" s="69">
        <f t="shared" si="41"/>
        <v>498.13849240160914</v>
      </c>
      <c r="O224" s="70">
        <f t="shared" si="42"/>
        <v>18713.998651048762</v>
      </c>
      <c r="P224" s="47"/>
    </row>
    <row r="225" spans="1:16" ht="15" customHeight="1" x14ac:dyDescent="0.25">
      <c r="A225" s="47"/>
      <c r="B225" s="68">
        <f t="shared" si="43"/>
        <v>0</v>
      </c>
      <c r="C225" s="69">
        <f t="shared" si="35"/>
        <v>0</v>
      </c>
      <c r="D225" s="69" t="str">
        <f t="shared" si="36"/>
        <v>Fully Paid</v>
      </c>
      <c r="E225" s="69" t="str">
        <f t="shared" si="44"/>
        <v>Fully Paid</v>
      </c>
      <c r="F225" s="69">
        <f t="shared" si="37"/>
        <v>0</v>
      </c>
      <c r="G225" s="70">
        <f t="shared" si="45"/>
        <v>0</v>
      </c>
      <c r="H225" s="47"/>
      <c r="I225" s="67"/>
      <c r="J225" s="47"/>
      <c r="K225" s="68">
        <f t="shared" si="38"/>
        <v>205</v>
      </c>
      <c r="L225" s="69">
        <f t="shared" si="39"/>
        <v>542.16630668868288</v>
      </c>
      <c r="M225" s="69">
        <f t="shared" si="40"/>
        <v>42.886246908653412</v>
      </c>
      <c r="N225" s="69">
        <f t="shared" si="41"/>
        <v>499.28005978002949</v>
      </c>
      <c r="O225" s="70">
        <f t="shared" si="42"/>
        <v>18214.718591268731</v>
      </c>
      <c r="P225" s="47"/>
    </row>
    <row r="226" spans="1:16" ht="15" customHeight="1" x14ac:dyDescent="0.25">
      <c r="A226" s="47"/>
      <c r="B226" s="68">
        <f t="shared" si="43"/>
        <v>0</v>
      </c>
      <c r="C226" s="69">
        <f t="shared" si="35"/>
        <v>0</v>
      </c>
      <c r="D226" s="69" t="str">
        <f t="shared" si="36"/>
        <v>Fully Paid</v>
      </c>
      <c r="E226" s="69" t="str">
        <f t="shared" si="44"/>
        <v>Fully Paid</v>
      </c>
      <c r="F226" s="69">
        <f t="shared" si="37"/>
        <v>0</v>
      </c>
      <c r="G226" s="70">
        <f t="shared" si="45"/>
        <v>0</v>
      </c>
      <c r="H226" s="47"/>
      <c r="I226" s="67"/>
      <c r="J226" s="47"/>
      <c r="K226" s="68">
        <f t="shared" si="38"/>
        <v>206</v>
      </c>
      <c r="L226" s="69">
        <f t="shared" si="39"/>
        <v>542.16630668868288</v>
      </c>
      <c r="M226" s="69">
        <f t="shared" si="40"/>
        <v>41.742063438324173</v>
      </c>
      <c r="N226" s="69">
        <f t="shared" si="41"/>
        <v>500.4242432503587</v>
      </c>
      <c r="O226" s="70">
        <f t="shared" si="42"/>
        <v>17714.294348018371</v>
      </c>
      <c r="P226" s="47"/>
    </row>
    <row r="227" spans="1:16" ht="15" customHeight="1" x14ac:dyDescent="0.25">
      <c r="A227" s="47"/>
      <c r="B227" s="68">
        <f t="shared" si="43"/>
        <v>0</v>
      </c>
      <c r="C227" s="69">
        <f t="shared" si="35"/>
        <v>0</v>
      </c>
      <c r="D227" s="69" t="str">
        <f t="shared" si="36"/>
        <v>Fully Paid</v>
      </c>
      <c r="E227" s="69" t="str">
        <f t="shared" si="44"/>
        <v>Fully Paid</v>
      </c>
      <c r="F227" s="69">
        <f t="shared" si="37"/>
        <v>0</v>
      </c>
      <c r="G227" s="70">
        <f t="shared" si="45"/>
        <v>0</v>
      </c>
      <c r="H227" s="47"/>
      <c r="I227" s="67"/>
      <c r="J227" s="47"/>
      <c r="K227" s="68">
        <f t="shared" si="38"/>
        <v>207</v>
      </c>
      <c r="L227" s="69">
        <f t="shared" si="39"/>
        <v>542.16630668868288</v>
      </c>
      <c r="M227" s="69">
        <f t="shared" si="40"/>
        <v>40.595257880875437</v>
      </c>
      <c r="N227" s="69">
        <f t="shared" si="41"/>
        <v>501.57104880780741</v>
      </c>
      <c r="O227" s="70">
        <f t="shared" si="42"/>
        <v>17212.723299210564</v>
      </c>
      <c r="P227" s="47"/>
    </row>
    <row r="228" spans="1:16" ht="15" customHeight="1" x14ac:dyDescent="0.25">
      <c r="A228" s="47"/>
      <c r="B228" s="68">
        <f t="shared" si="43"/>
        <v>0</v>
      </c>
      <c r="C228" s="69">
        <f t="shared" si="35"/>
        <v>0</v>
      </c>
      <c r="D228" s="69" t="str">
        <f t="shared" si="36"/>
        <v>Fully Paid</v>
      </c>
      <c r="E228" s="69" t="str">
        <f t="shared" si="44"/>
        <v>Fully Paid</v>
      </c>
      <c r="F228" s="69">
        <f t="shared" si="37"/>
        <v>0</v>
      </c>
      <c r="G228" s="70">
        <f t="shared" si="45"/>
        <v>0</v>
      </c>
      <c r="H228" s="47"/>
      <c r="I228" s="67"/>
      <c r="J228" s="47"/>
      <c r="K228" s="68">
        <f t="shared" si="38"/>
        <v>208</v>
      </c>
      <c r="L228" s="69">
        <f t="shared" si="39"/>
        <v>542.16630668868288</v>
      </c>
      <c r="M228" s="69">
        <f t="shared" si="40"/>
        <v>39.445824227357541</v>
      </c>
      <c r="N228" s="69">
        <f t="shared" si="41"/>
        <v>502.72048246132533</v>
      </c>
      <c r="O228" s="70">
        <f t="shared" si="42"/>
        <v>16710.002816749238</v>
      </c>
      <c r="P228" s="47"/>
    </row>
    <row r="229" spans="1:16" ht="15" customHeight="1" x14ac:dyDescent="0.25">
      <c r="A229" s="47"/>
      <c r="B229" s="68">
        <f t="shared" si="43"/>
        <v>0</v>
      </c>
      <c r="C229" s="69">
        <f t="shared" si="35"/>
        <v>0</v>
      </c>
      <c r="D229" s="69" t="str">
        <f t="shared" si="36"/>
        <v>Fully Paid</v>
      </c>
      <c r="E229" s="69" t="str">
        <f t="shared" si="44"/>
        <v>Fully Paid</v>
      </c>
      <c r="F229" s="69">
        <f t="shared" si="37"/>
        <v>0</v>
      </c>
      <c r="G229" s="70">
        <f t="shared" si="45"/>
        <v>0</v>
      </c>
      <c r="H229" s="47"/>
      <c r="I229" s="67"/>
      <c r="J229" s="47"/>
      <c r="K229" s="68">
        <f t="shared" si="38"/>
        <v>209</v>
      </c>
      <c r="L229" s="69">
        <f t="shared" si="39"/>
        <v>542.16630668868288</v>
      </c>
      <c r="M229" s="69">
        <f t="shared" si="40"/>
        <v>38.293756455050335</v>
      </c>
      <c r="N229" s="69">
        <f t="shared" si="41"/>
        <v>503.87255023363252</v>
      </c>
      <c r="O229" s="70">
        <f t="shared" si="42"/>
        <v>16206.130266515605</v>
      </c>
      <c r="P229" s="47"/>
    </row>
    <row r="230" spans="1:16" ht="15" customHeight="1" x14ac:dyDescent="0.25">
      <c r="A230" s="47"/>
      <c r="B230" s="68">
        <f t="shared" si="43"/>
        <v>0</v>
      </c>
      <c r="C230" s="69">
        <f t="shared" si="35"/>
        <v>0</v>
      </c>
      <c r="D230" s="69" t="str">
        <f t="shared" si="36"/>
        <v>Fully Paid</v>
      </c>
      <c r="E230" s="69" t="str">
        <f t="shared" si="44"/>
        <v>Fully Paid</v>
      </c>
      <c r="F230" s="69">
        <f t="shared" si="37"/>
        <v>0</v>
      </c>
      <c r="G230" s="70">
        <f t="shared" si="45"/>
        <v>0</v>
      </c>
      <c r="H230" s="47"/>
      <c r="I230" s="67"/>
      <c r="J230" s="47"/>
      <c r="K230" s="68">
        <f t="shared" si="38"/>
        <v>210</v>
      </c>
      <c r="L230" s="69">
        <f t="shared" si="39"/>
        <v>542.16630668868288</v>
      </c>
      <c r="M230" s="69">
        <f t="shared" si="40"/>
        <v>37.139048527431598</v>
      </c>
      <c r="N230" s="69">
        <f t="shared" si="41"/>
        <v>505.02725816125127</v>
      </c>
      <c r="O230" s="70">
        <f t="shared" si="42"/>
        <v>15701.103008354354</v>
      </c>
      <c r="P230" s="47"/>
    </row>
    <row r="231" spans="1:16" ht="15" customHeight="1" x14ac:dyDescent="0.25">
      <c r="A231" s="47"/>
      <c r="B231" s="68">
        <f t="shared" si="43"/>
        <v>0</v>
      </c>
      <c r="C231" s="69">
        <f t="shared" si="35"/>
        <v>0</v>
      </c>
      <c r="D231" s="69" t="str">
        <f t="shared" si="36"/>
        <v>Fully Paid</v>
      </c>
      <c r="E231" s="69" t="str">
        <f t="shared" si="44"/>
        <v>Fully Paid</v>
      </c>
      <c r="F231" s="69">
        <f t="shared" si="37"/>
        <v>0</v>
      </c>
      <c r="G231" s="70">
        <f t="shared" si="45"/>
        <v>0</v>
      </c>
      <c r="H231" s="47"/>
      <c r="I231" s="67"/>
      <c r="J231" s="47"/>
      <c r="K231" s="68">
        <f t="shared" si="38"/>
        <v>211</v>
      </c>
      <c r="L231" s="69">
        <f t="shared" si="39"/>
        <v>542.16630668868288</v>
      </c>
      <c r="M231" s="69">
        <f t="shared" si="40"/>
        <v>35.981694394145393</v>
      </c>
      <c r="N231" s="69">
        <f t="shared" si="41"/>
        <v>506.18461229453749</v>
      </c>
      <c r="O231" s="70">
        <f t="shared" si="42"/>
        <v>15194.918396059817</v>
      </c>
      <c r="P231" s="47"/>
    </row>
    <row r="232" spans="1:16" ht="15" customHeight="1" x14ac:dyDescent="0.25">
      <c r="A232" s="47"/>
      <c r="B232" s="68">
        <f t="shared" si="43"/>
        <v>0</v>
      </c>
      <c r="C232" s="69">
        <f t="shared" si="35"/>
        <v>0</v>
      </c>
      <c r="D232" s="69" t="str">
        <f t="shared" si="36"/>
        <v>Fully Paid</v>
      </c>
      <c r="E232" s="69" t="str">
        <f t="shared" si="44"/>
        <v>Fully Paid</v>
      </c>
      <c r="F232" s="69">
        <f t="shared" si="37"/>
        <v>0</v>
      </c>
      <c r="G232" s="70">
        <f t="shared" si="45"/>
        <v>0</v>
      </c>
      <c r="H232" s="47"/>
      <c r="I232" s="67"/>
      <c r="J232" s="47"/>
      <c r="K232" s="68">
        <f t="shared" si="38"/>
        <v>212</v>
      </c>
      <c r="L232" s="69">
        <f t="shared" si="39"/>
        <v>542.16630668868288</v>
      </c>
      <c r="M232" s="69">
        <f t="shared" si="40"/>
        <v>34.82168799097041</v>
      </c>
      <c r="N232" s="69">
        <f t="shared" si="41"/>
        <v>507.34461869771246</v>
      </c>
      <c r="O232" s="70">
        <f t="shared" si="42"/>
        <v>14687.573777362104</v>
      </c>
      <c r="P232" s="47"/>
    </row>
    <row r="233" spans="1:16" ht="15" customHeight="1" x14ac:dyDescent="0.25">
      <c r="A233" s="47"/>
      <c r="B233" s="68">
        <f t="shared" si="43"/>
        <v>0</v>
      </c>
      <c r="C233" s="69">
        <f t="shared" si="35"/>
        <v>0</v>
      </c>
      <c r="D233" s="69" t="str">
        <f t="shared" si="36"/>
        <v>Fully Paid</v>
      </c>
      <c r="E233" s="69" t="str">
        <f t="shared" si="44"/>
        <v>Fully Paid</v>
      </c>
      <c r="F233" s="69">
        <f t="shared" si="37"/>
        <v>0</v>
      </c>
      <c r="G233" s="70">
        <f t="shared" si="45"/>
        <v>0</v>
      </c>
      <c r="H233" s="47"/>
      <c r="I233" s="67"/>
      <c r="J233" s="47"/>
      <c r="K233" s="68">
        <f t="shared" si="38"/>
        <v>213</v>
      </c>
      <c r="L233" s="69">
        <f t="shared" si="39"/>
        <v>542.16630668868288</v>
      </c>
      <c r="M233" s="69">
        <f t="shared" si="40"/>
        <v>33.659023239788155</v>
      </c>
      <c r="N233" s="69">
        <f t="shared" si="41"/>
        <v>508.50728344889473</v>
      </c>
      <c r="O233" s="70">
        <f t="shared" si="42"/>
        <v>14179.066493913209</v>
      </c>
      <c r="P233" s="47"/>
    </row>
    <row r="234" spans="1:16" ht="15" customHeight="1" x14ac:dyDescent="0.25">
      <c r="A234" s="47"/>
      <c r="B234" s="68">
        <f t="shared" si="43"/>
        <v>0</v>
      </c>
      <c r="C234" s="69">
        <f t="shared" si="35"/>
        <v>0</v>
      </c>
      <c r="D234" s="69" t="str">
        <f t="shared" si="36"/>
        <v>Fully Paid</v>
      </c>
      <c r="E234" s="69" t="str">
        <f t="shared" si="44"/>
        <v>Fully Paid</v>
      </c>
      <c r="F234" s="69">
        <f t="shared" si="37"/>
        <v>0</v>
      </c>
      <c r="G234" s="70">
        <f t="shared" si="45"/>
        <v>0</v>
      </c>
      <c r="H234" s="47"/>
      <c r="I234" s="67"/>
      <c r="J234" s="47"/>
      <c r="K234" s="68">
        <f t="shared" si="38"/>
        <v>214</v>
      </c>
      <c r="L234" s="69">
        <f t="shared" si="39"/>
        <v>542.16630668868288</v>
      </c>
      <c r="M234" s="69">
        <f t="shared" si="40"/>
        <v>32.493694048551106</v>
      </c>
      <c r="N234" s="69">
        <f t="shared" si="41"/>
        <v>509.67261264013177</v>
      </c>
      <c r="O234" s="70">
        <f t="shared" si="42"/>
        <v>13669.393881273078</v>
      </c>
      <c r="P234" s="47"/>
    </row>
    <row r="235" spans="1:16" ht="15" customHeight="1" x14ac:dyDescent="0.25">
      <c r="A235" s="47"/>
      <c r="B235" s="68">
        <f t="shared" si="43"/>
        <v>0</v>
      </c>
      <c r="C235" s="69">
        <f t="shared" si="35"/>
        <v>0</v>
      </c>
      <c r="D235" s="69" t="str">
        <f t="shared" si="36"/>
        <v>Fully Paid</v>
      </c>
      <c r="E235" s="69" t="str">
        <f t="shared" si="44"/>
        <v>Fully Paid</v>
      </c>
      <c r="F235" s="69">
        <f t="shared" si="37"/>
        <v>0</v>
      </c>
      <c r="G235" s="70">
        <f t="shared" si="45"/>
        <v>0</v>
      </c>
      <c r="H235" s="47"/>
      <c r="I235" s="67"/>
      <c r="J235" s="47"/>
      <c r="K235" s="68">
        <f t="shared" si="38"/>
        <v>215</v>
      </c>
      <c r="L235" s="69">
        <f t="shared" si="39"/>
        <v>542.16630668868288</v>
      </c>
      <c r="M235" s="69">
        <f t="shared" si="40"/>
        <v>31.325694311250803</v>
      </c>
      <c r="N235" s="69">
        <f t="shared" si="41"/>
        <v>510.84061237743208</v>
      </c>
      <c r="O235" s="70">
        <f t="shared" si="42"/>
        <v>13158.553268895645</v>
      </c>
      <c r="P235" s="47"/>
    </row>
    <row r="236" spans="1:16" ht="15" customHeight="1" x14ac:dyDescent="0.25">
      <c r="A236" s="47"/>
      <c r="B236" s="68">
        <f t="shared" si="43"/>
        <v>0</v>
      </c>
      <c r="C236" s="69">
        <f t="shared" si="35"/>
        <v>0</v>
      </c>
      <c r="D236" s="69" t="str">
        <f t="shared" si="36"/>
        <v>Fully Paid</v>
      </c>
      <c r="E236" s="69" t="str">
        <f t="shared" si="44"/>
        <v>Fully Paid</v>
      </c>
      <c r="F236" s="69">
        <f t="shared" si="37"/>
        <v>0</v>
      </c>
      <c r="G236" s="70">
        <f t="shared" si="45"/>
        <v>0</v>
      </c>
      <c r="H236" s="47"/>
      <c r="I236" s="67"/>
      <c r="J236" s="47"/>
      <c r="K236" s="68">
        <f t="shared" si="38"/>
        <v>216</v>
      </c>
      <c r="L236" s="69">
        <f t="shared" si="39"/>
        <v>542.16630668868288</v>
      </c>
      <c r="M236" s="69">
        <f t="shared" si="40"/>
        <v>30.155017907885853</v>
      </c>
      <c r="N236" s="69">
        <f t="shared" si="41"/>
        <v>512.01128878079703</v>
      </c>
      <c r="O236" s="70">
        <f t="shared" si="42"/>
        <v>12646.541980114847</v>
      </c>
      <c r="P236" s="47"/>
    </row>
    <row r="237" spans="1:16" ht="15" customHeight="1" x14ac:dyDescent="0.25">
      <c r="A237" s="47"/>
      <c r="B237" s="68">
        <f t="shared" si="43"/>
        <v>0</v>
      </c>
      <c r="C237" s="69">
        <f t="shared" si="35"/>
        <v>0</v>
      </c>
      <c r="D237" s="69" t="str">
        <f t="shared" si="36"/>
        <v>Fully Paid</v>
      </c>
      <c r="E237" s="69" t="str">
        <f t="shared" si="44"/>
        <v>Fully Paid</v>
      </c>
      <c r="F237" s="69">
        <f t="shared" si="37"/>
        <v>0</v>
      </c>
      <c r="G237" s="70">
        <f t="shared" si="45"/>
        <v>0</v>
      </c>
      <c r="H237" s="47"/>
      <c r="I237" s="67"/>
      <c r="J237" s="47"/>
      <c r="K237" s="68">
        <f t="shared" si="38"/>
        <v>217</v>
      </c>
      <c r="L237" s="69">
        <f t="shared" si="39"/>
        <v>542.16630668868288</v>
      </c>
      <c r="M237" s="69">
        <f t="shared" si="40"/>
        <v>28.981658704429858</v>
      </c>
      <c r="N237" s="69">
        <f t="shared" si="41"/>
        <v>513.18464798425305</v>
      </c>
      <c r="O237" s="70">
        <f t="shared" si="42"/>
        <v>12133.357332130594</v>
      </c>
      <c r="P237" s="47"/>
    </row>
    <row r="238" spans="1:16" ht="15" customHeight="1" x14ac:dyDescent="0.25">
      <c r="A238" s="47"/>
      <c r="B238" s="68">
        <f t="shared" si="43"/>
        <v>0</v>
      </c>
      <c r="C238" s="69">
        <f t="shared" si="35"/>
        <v>0</v>
      </c>
      <c r="D238" s="69" t="str">
        <f t="shared" si="36"/>
        <v>Fully Paid</v>
      </c>
      <c r="E238" s="69" t="str">
        <f t="shared" si="44"/>
        <v>Fully Paid</v>
      </c>
      <c r="F238" s="69">
        <f t="shared" si="37"/>
        <v>0</v>
      </c>
      <c r="G238" s="70">
        <f t="shared" si="45"/>
        <v>0</v>
      </c>
      <c r="H238" s="47"/>
      <c r="I238" s="67"/>
      <c r="J238" s="47"/>
      <c r="K238" s="68">
        <f t="shared" si="38"/>
        <v>218</v>
      </c>
      <c r="L238" s="69">
        <f t="shared" si="39"/>
        <v>542.16630668868288</v>
      </c>
      <c r="M238" s="69">
        <f t="shared" si="40"/>
        <v>27.805610552799276</v>
      </c>
      <c r="N238" s="69">
        <f t="shared" si="41"/>
        <v>514.36069613588359</v>
      </c>
      <c r="O238" s="70">
        <f t="shared" si="42"/>
        <v>11618.99663599471</v>
      </c>
      <c r="P238" s="47"/>
    </row>
    <row r="239" spans="1:16" ht="15" customHeight="1" x14ac:dyDescent="0.25">
      <c r="A239" s="47"/>
      <c r="B239" s="68">
        <f t="shared" si="43"/>
        <v>0</v>
      </c>
      <c r="C239" s="69">
        <f t="shared" si="35"/>
        <v>0</v>
      </c>
      <c r="D239" s="69" t="str">
        <f t="shared" si="36"/>
        <v>Fully Paid</v>
      </c>
      <c r="E239" s="69" t="str">
        <f t="shared" si="44"/>
        <v>Fully Paid</v>
      </c>
      <c r="F239" s="69">
        <f t="shared" si="37"/>
        <v>0</v>
      </c>
      <c r="G239" s="70">
        <f t="shared" si="45"/>
        <v>0</v>
      </c>
      <c r="H239" s="47"/>
      <c r="I239" s="67"/>
      <c r="J239" s="47"/>
      <c r="K239" s="68">
        <f t="shared" si="38"/>
        <v>219</v>
      </c>
      <c r="L239" s="69">
        <f t="shared" si="39"/>
        <v>542.16630668868288</v>
      </c>
      <c r="M239" s="69">
        <f t="shared" si="40"/>
        <v>26.62686729082121</v>
      </c>
      <c r="N239" s="69">
        <f t="shared" si="41"/>
        <v>515.53943939786166</v>
      </c>
      <c r="O239" s="70">
        <f t="shared" si="42"/>
        <v>11103.457196596848</v>
      </c>
      <c r="P239" s="47"/>
    </row>
    <row r="240" spans="1:16" ht="15" customHeight="1" x14ac:dyDescent="0.25">
      <c r="A240" s="47"/>
      <c r="B240" s="68">
        <f t="shared" si="43"/>
        <v>0</v>
      </c>
      <c r="C240" s="69">
        <f t="shared" si="35"/>
        <v>0</v>
      </c>
      <c r="D240" s="69" t="str">
        <f t="shared" si="36"/>
        <v>Fully Paid</v>
      </c>
      <c r="E240" s="69" t="str">
        <f t="shared" si="44"/>
        <v>Fully Paid</v>
      </c>
      <c r="F240" s="69">
        <f t="shared" si="37"/>
        <v>0</v>
      </c>
      <c r="G240" s="70">
        <f t="shared" si="45"/>
        <v>0</v>
      </c>
      <c r="H240" s="47"/>
      <c r="I240" s="67"/>
      <c r="J240" s="47"/>
      <c r="K240" s="68">
        <f t="shared" si="38"/>
        <v>220</v>
      </c>
      <c r="L240" s="69">
        <f t="shared" si="39"/>
        <v>542.16630668868288</v>
      </c>
      <c r="M240" s="69">
        <f t="shared" si="40"/>
        <v>25.44542274220111</v>
      </c>
      <c r="N240" s="69">
        <f t="shared" si="41"/>
        <v>516.72088394648176</v>
      </c>
      <c r="O240" s="70">
        <f t="shared" si="42"/>
        <v>10586.736312650366</v>
      </c>
      <c r="P240" s="47"/>
    </row>
    <row r="241" spans="1:16" ht="15" customHeight="1" x14ac:dyDescent="0.25">
      <c r="A241" s="47"/>
      <c r="B241" s="68">
        <f t="shared" si="43"/>
        <v>0</v>
      </c>
      <c r="C241" s="69">
        <f t="shared" si="35"/>
        <v>0</v>
      </c>
      <c r="D241" s="69" t="str">
        <f t="shared" si="36"/>
        <v>Fully Paid</v>
      </c>
      <c r="E241" s="69" t="str">
        <f t="shared" si="44"/>
        <v>Fully Paid</v>
      </c>
      <c r="F241" s="69">
        <f t="shared" si="37"/>
        <v>0</v>
      </c>
      <c r="G241" s="70">
        <f t="shared" si="45"/>
        <v>0</v>
      </c>
      <c r="H241" s="47"/>
      <c r="I241" s="67"/>
      <c r="J241" s="47"/>
      <c r="K241" s="68">
        <f t="shared" si="38"/>
        <v>221</v>
      </c>
      <c r="L241" s="69">
        <f t="shared" si="39"/>
        <v>542.16630668868288</v>
      </c>
      <c r="M241" s="69">
        <f t="shared" si="40"/>
        <v>24.261270716490422</v>
      </c>
      <c r="N241" s="69">
        <f t="shared" si="41"/>
        <v>517.90503597219242</v>
      </c>
      <c r="O241" s="70">
        <f t="shared" si="42"/>
        <v>10068.831276678173</v>
      </c>
      <c r="P241" s="47"/>
    </row>
    <row r="242" spans="1:16" ht="15" customHeight="1" x14ac:dyDescent="0.25">
      <c r="A242" s="47"/>
      <c r="B242" s="68">
        <f t="shared" si="43"/>
        <v>0</v>
      </c>
      <c r="C242" s="69">
        <f t="shared" si="35"/>
        <v>0</v>
      </c>
      <c r="D242" s="69" t="str">
        <f t="shared" si="36"/>
        <v>Fully Paid</v>
      </c>
      <c r="E242" s="69" t="str">
        <f t="shared" si="44"/>
        <v>Fully Paid</v>
      </c>
      <c r="F242" s="69">
        <f t="shared" si="37"/>
        <v>0</v>
      </c>
      <c r="G242" s="70">
        <f t="shared" si="45"/>
        <v>0</v>
      </c>
      <c r="H242" s="47"/>
      <c r="I242" s="67"/>
      <c r="J242" s="47"/>
      <c r="K242" s="68">
        <f t="shared" si="38"/>
        <v>222</v>
      </c>
      <c r="L242" s="69">
        <f t="shared" si="39"/>
        <v>542.16630668868288</v>
      </c>
      <c r="M242" s="69">
        <f t="shared" si="40"/>
        <v>23.074405009054146</v>
      </c>
      <c r="N242" s="69">
        <f t="shared" si="41"/>
        <v>519.09190167962879</v>
      </c>
      <c r="O242" s="70">
        <f t="shared" si="42"/>
        <v>9549.739374998544</v>
      </c>
      <c r="P242" s="47"/>
    </row>
    <row r="243" spans="1:16" ht="15" customHeight="1" x14ac:dyDescent="0.25">
      <c r="A243" s="47"/>
      <c r="B243" s="68">
        <f t="shared" si="43"/>
        <v>0</v>
      </c>
      <c r="C243" s="69">
        <f t="shared" si="35"/>
        <v>0</v>
      </c>
      <c r="D243" s="69" t="str">
        <f t="shared" si="36"/>
        <v>Fully Paid</v>
      </c>
      <c r="E243" s="69" t="str">
        <f t="shared" si="44"/>
        <v>Fully Paid</v>
      </c>
      <c r="F243" s="69">
        <f t="shared" si="37"/>
        <v>0</v>
      </c>
      <c r="G243" s="70">
        <f t="shared" si="45"/>
        <v>0</v>
      </c>
      <c r="H243" s="47"/>
      <c r="I243" s="67"/>
      <c r="J243" s="47"/>
      <c r="K243" s="68">
        <f t="shared" si="38"/>
        <v>223</v>
      </c>
      <c r="L243" s="69">
        <f t="shared" si="39"/>
        <v>542.16630668868288</v>
      </c>
      <c r="M243" s="69">
        <f t="shared" si="40"/>
        <v>21.884819401038332</v>
      </c>
      <c r="N243" s="69">
        <f t="shared" si="41"/>
        <v>520.2814872876445</v>
      </c>
      <c r="O243" s="70">
        <f t="shared" si="42"/>
        <v>9029.4578877108997</v>
      </c>
      <c r="P243" s="47"/>
    </row>
    <row r="244" spans="1:16" ht="15" customHeight="1" x14ac:dyDescent="0.25">
      <c r="A244" s="47"/>
      <c r="B244" s="68">
        <f t="shared" si="43"/>
        <v>0</v>
      </c>
      <c r="C244" s="69">
        <f t="shared" si="35"/>
        <v>0</v>
      </c>
      <c r="D244" s="69" t="str">
        <f t="shared" si="36"/>
        <v>Fully Paid</v>
      </c>
      <c r="E244" s="69" t="str">
        <f t="shared" si="44"/>
        <v>Fully Paid</v>
      </c>
      <c r="F244" s="69">
        <f t="shared" si="37"/>
        <v>0</v>
      </c>
      <c r="G244" s="70">
        <f t="shared" si="45"/>
        <v>0</v>
      </c>
      <c r="H244" s="47"/>
      <c r="I244" s="67"/>
      <c r="J244" s="47"/>
      <c r="K244" s="68">
        <f t="shared" si="38"/>
        <v>224</v>
      </c>
      <c r="L244" s="69">
        <f t="shared" si="39"/>
        <v>542.16630668868288</v>
      </c>
      <c r="M244" s="69">
        <f t="shared" si="40"/>
        <v>20.69250765933748</v>
      </c>
      <c r="N244" s="69">
        <f t="shared" si="41"/>
        <v>521.4737990293454</v>
      </c>
      <c r="O244" s="70">
        <f t="shared" si="42"/>
        <v>8507.9840886815546</v>
      </c>
      <c r="P244" s="47"/>
    </row>
    <row r="245" spans="1:16" ht="15" customHeight="1" x14ac:dyDescent="0.25">
      <c r="A245" s="47"/>
      <c r="B245" s="68">
        <f t="shared" si="43"/>
        <v>0</v>
      </c>
      <c r="C245" s="69">
        <f t="shared" si="35"/>
        <v>0</v>
      </c>
      <c r="D245" s="69" t="str">
        <f t="shared" si="36"/>
        <v>Fully Paid</v>
      </c>
      <c r="E245" s="69" t="str">
        <f t="shared" si="44"/>
        <v>Fully Paid</v>
      </c>
      <c r="F245" s="69">
        <f t="shared" si="37"/>
        <v>0</v>
      </c>
      <c r="G245" s="70">
        <f t="shared" si="45"/>
        <v>0</v>
      </c>
      <c r="H245" s="47"/>
      <c r="I245" s="67"/>
      <c r="J245" s="47"/>
      <c r="K245" s="68">
        <f t="shared" si="38"/>
        <v>225</v>
      </c>
      <c r="L245" s="69">
        <f t="shared" si="39"/>
        <v>542.16630668868288</v>
      </c>
      <c r="M245" s="69">
        <f t="shared" si="40"/>
        <v>19.497463536561895</v>
      </c>
      <c r="N245" s="69">
        <f t="shared" si="41"/>
        <v>522.66884315212098</v>
      </c>
      <c r="O245" s="70">
        <f t="shared" si="42"/>
        <v>7985.3152455294339</v>
      </c>
      <c r="P245" s="47"/>
    </row>
    <row r="246" spans="1:16" ht="15" customHeight="1" x14ac:dyDescent="0.25">
      <c r="A246" s="47"/>
      <c r="B246" s="68">
        <f t="shared" si="43"/>
        <v>0</v>
      </c>
      <c r="C246" s="69">
        <f t="shared" si="35"/>
        <v>0</v>
      </c>
      <c r="D246" s="69" t="str">
        <f t="shared" si="36"/>
        <v>Fully Paid</v>
      </c>
      <c r="E246" s="69" t="str">
        <f t="shared" si="44"/>
        <v>Fully Paid</v>
      </c>
      <c r="F246" s="69">
        <f t="shared" si="37"/>
        <v>0</v>
      </c>
      <c r="G246" s="70">
        <f t="shared" si="45"/>
        <v>0</v>
      </c>
      <c r="H246" s="47"/>
      <c r="I246" s="67"/>
      <c r="J246" s="47"/>
      <c r="K246" s="68">
        <f t="shared" si="38"/>
        <v>226</v>
      </c>
      <c r="L246" s="69">
        <f t="shared" si="39"/>
        <v>542.16630668868288</v>
      </c>
      <c r="M246" s="69">
        <f t="shared" si="40"/>
        <v>18.299680771004954</v>
      </c>
      <c r="N246" s="69">
        <f t="shared" si="41"/>
        <v>523.86662591767788</v>
      </c>
      <c r="O246" s="70">
        <f t="shared" si="42"/>
        <v>7461.4486196117559</v>
      </c>
      <c r="P246" s="47"/>
    </row>
    <row r="247" spans="1:16" ht="15" customHeight="1" x14ac:dyDescent="0.25">
      <c r="A247" s="47"/>
      <c r="B247" s="68">
        <f t="shared" si="43"/>
        <v>0</v>
      </c>
      <c r="C247" s="69">
        <f t="shared" si="35"/>
        <v>0</v>
      </c>
      <c r="D247" s="69" t="str">
        <f t="shared" si="36"/>
        <v>Fully Paid</v>
      </c>
      <c r="E247" s="69" t="str">
        <f t="shared" si="44"/>
        <v>Fully Paid</v>
      </c>
      <c r="F247" s="69">
        <f t="shared" si="37"/>
        <v>0</v>
      </c>
      <c r="G247" s="70">
        <f t="shared" si="45"/>
        <v>0</v>
      </c>
      <c r="H247" s="47"/>
      <c r="I247" s="67"/>
      <c r="J247" s="47"/>
      <c r="K247" s="68">
        <f t="shared" si="38"/>
        <v>227</v>
      </c>
      <c r="L247" s="69">
        <f t="shared" si="39"/>
        <v>542.16630668868288</v>
      </c>
      <c r="M247" s="69">
        <f t="shared" si="40"/>
        <v>17.099153086610276</v>
      </c>
      <c r="N247" s="69">
        <f t="shared" si="41"/>
        <v>525.06715360207261</v>
      </c>
      <c r="O247" s="70">
        <f t="shared" si="42"/>
        <v>6936.3814660096832</v>
      </c>
      <c r="P247" s="47"/>
    </row>
    <row r="248" spans="1:16" ht="15" customHeight="1" x14ac:dyDescent="0.25">
      <c r="A248" s="47"/>
      <c r="B248" s="68">
        <f t="shared" si="43"/>
        <v>0</v>
      </c>
      <c r="C248" s="69">
        <f t="shared" si="35"/>
        <v>0</v>
      </c>
      <c r="D248" s="69" t="str">
        <f t="shared" si="36"/>
        <v>Fully Paid</v>
      </c>
      <c r="E248" s="69" t="str">
        <f t="shared" si="44"/>
        <v>Fully Paid</v>
      </c>
      <c r="F248" s="69">
        <f t="shared" si="37"/>
        <v>0</v>
      </c>
      <c r="G248" s="70">
        <f t="shared" si="45"/>
        <v>0</v>
      </c>
      <c r="H248" s="47"/>
      <c r="I248" s="67"/>
      <c r="J248" s="47"/>
      <c r="K248" s="68">
        <f t="shared" si="38"/>
        <v>228</v>
      </c>
      <c r="L248" s="69">
        <f t="shared" si="39"/>
        <v>542.16630668868288</v>
      </c>
      <c r="M248" s="69">
        <f t="shared" si="40"/>
        <v>15.895874192938857</v>
      </c>
      <c r="N248" s="69">
        <f t="shared" si="41"/>
        <v>526.27043249574399</v>
      </c>
      <c r="O248" s="70">
        <f t="shared" si="42"/>
        <v>6410.1110335139392</v>
      </c>
      <c r="P248" s="47"/>
    </row>
    <row r="249" spans="1:16" ht="15" customHeight="1" x14ac:dyDescent="0.25">
      <c r="A249" s="47"/>
      <c r="B249" s="68">
        <f t="shared" si="43"/>
        <v>0</v>
      </c>
      <c r="C249" s="69">
        <f t="shared" si="35"/>
        <v>0</v>
      </c>
      <c r="D249" s="69" t="str">
        <f t="shared" si="36"/>
        <v>Fully Paid</v>
      </c>
      <c r="E249" s="69" t="str">
        <f t="shared" si="44"/>
        <v>Fully Paid</v>
      </c>
      <c r="F249" s="69">
        <f t="shared" si="37"/>
        <v>0</v>
      </c>
      <c r="G249" s="70">
        <f t="shared" si="45"/>
        <v>0</v>
      </c>
      <c r="H249" s="47"/>
      <c r="I249" s="67"/>
      <c r="J249" s="47"/>
      <c r="K249" s="68">
        <f t="shared" si="38"/>
        <v>229</v>
      </c>
      <c r="L249" s="69">
        <f t="shared" si="39"/>
        <v>542.16630668868288</v>
      </c>
      <c r="M249" s="69">
        <f t="shared" si="40"/>
        <v>14.689837785136111</v>
      </c>
      <c r="N249" s="69">
        <f t="shared" si="41"/>
        <v>527.47646890354679</v>
      </c>
      <c r="O249" s="70">
        <f t="shared" si="42"/>
        <v>5882.6345646103928</v>
      </c>
      <c r="P249" s="47"/>
    </row>
    <row r="250" spans="1:16" ht="15" customHeight="1" x14ac:dyDescent="0.25">
      <c r="A250" s="47"/>
      <c r="B250" s="68">
        <f t="shared" si="43"/>
        <v>0</v>
      </c>
      <c r="C250" s="69">
        <f t="shared" si="35"/>
        <v>0</v>
      </c>
      <c r="D250" s="69" t="str">
        <f t="shared" si="36"/>
        <v>Fully Paid</v>
      </c>
      <c r="E250" s="69" t="str">
        <f t="shared" si="44"/>
        <v>Fully Paid</v>
      </c>
      <c r="F250" s="69">
        <f t="shared" si="37"/>
        <v>0</v>
      </c>
      <c r="G250" s="70">
        <f t="shared" si="45"/>
        <v>0</v>
      </c>
      <c r="H250" s="47"/>
      <c r="I250" s="67"/>
      <c r="J250" s="47"/>
      <c r="K250" s="68">
        <f t="shared" si="38"/>
        <v>230</v>
      </c>
      <c r="L250" s="69">
        <f t="shared" si="39"/>
        <v>542.16630668868288</v>
      </c>
      <c r="M250" s="69">
        <f t="shared" si="40"/>
        <v>13.481037543898816</v>
      </c>
      <c r="N250" s="69">
        <f t="shared" si="41"/>
        <v>528.68526914478412</v>
      </c>
      <c r="O250" s="70">
        <f t="shared" si="42"/>
        <v>5353.9492954656089</v>
      </c>
      <c r="P250" s="47"/>
    </row>
    <row r="251" spans="1:16" ht="15" customHeight="1" x14ac:dyDescent="0.25">
      <c r="A251" s="47"/>
      <c r="B251" s="68">
        <f t="shared" si="43"/>
        <v>0</v>
      </c>
      <c r="C251" s="69">
        <f t="shared" si="35"/>
        <v>0</v>
      </c>
      <c r="D251" s="69" t="str">
        <f t="shared" si="36"/>
        <v>Fully Paid</v>
      </c>
      <c r="E251" s="69" t="str">
        <f t="shared" si="44"/>
        <v>Fully Paid</v>
      </c>
      <c r="F251" s="69">
        <f t="shared" si="37"/>
        <v>0</v>
      </c>
      <c r="G251" s="70">
        <f t="shared" si="45"/>
        <v>0</v>
      </c>
      <c r="H251" s="47"/>
      <c r="I251" s="67"/>
      <c r="J251" s="47"/>
      <c r="K251" s="68">
        <f t="shared" si="38"/>
        <v>231</v>
      </c>
      <c r="L251" s="69">
        <f t="shared" si="39"/>
        <v>542.16630668868288</v>
      </c>
      <c r="M251" s="69">
        <f t="shared" si="40"/>
        <v>12.269467135442021</v>
      </c>
      <c r="N251" s="69">
        <f t="shared" si="41"/>
        <v>529.89683955324085</v>
      </c>
      <c r="O251" s="70">
        <f t="shared" si="42"/>
        <v>4824.0524559123678</v>
      </c>
      <c r="P251" s="47"/>
    </row>
    <row r="252" spans="1:16" ht="15" customHeight="1" x14ac:dyDescent="0.25">
      <c r="A252" s="47"/>
      <c r="B252" s="68">
        <f t="shared" si="43"/>
        <v>0</v>
      </c>
      <c r="C252" s="69">
        <f t="shared" si="35"/>
        <v>0</v>
      </c>
      <c r="D252" s="69" t="str">
        <f t="shared" si="36"/>
        <v>Fully Paid</v>
      </c>
      <c r="E252" s="69" t="str">
        <f t="shared" si="44"/>
        <v>Fully Paid</v>
      </c>
      <c r="F252" s="69">
        <f t="shared" si="37"/>
        <v>0</v>
      </c>
      <c r="G252" s="70">
        <f t="shared" si="45"/>
        <v>0</v>
      </c>
      <c r="H252" s="47"/>
      <c r="I252" s="67"/>
      <c r="J252" s="47"/>
      <c r="K252" s="68">
        <f t="shared" si="38"/>
        <v>232</v>
      </c>
      <c r="L252" s="69">
        <f t="shared" si="39"/>
        <v>542.16630668868288</v>
      </c>
      <c r="M252" s="69">
        <f t="shared" si="40"/>
        <v>11.055120211465843</v>
      </c>
      <c r="N252" s="69">
        <f t="shared" si="41"/>
        <v>531.11118647721707</v>
      </c>
      <c r="O252" s="70">
        <f t="shared" si="42"/>
        <v>4292.9412694351504</v>
      </c>
      <c r="P252" s="47"/>
    </row>
    <row r="253" spans="1:16" ht="15" customHeight="1" x14ac:dyDescent="0.25">
      <c r="A253" s="47"/>
      <c r="B253" s="68">
        <f t="shared" si="43"/>
        <v>0</v>
      </c>
      <c r="C253" s="69">
        <f t="shared" si="35"/>
        <v>0</v>
      </c>
      <c r="D253" s="69" t="str">
        <f t="shared" si="36"/>
        <v>Fully Paid</v>
      </c>
      <c r="E253" s="69" t="str">
        <f t="shared" si="44"/>
        <v>Fully Paid</v>
      </c>
      <c r="F253" s="69">
        <f t="shared" si="37"/>
        <v>0</v>
      </c>
      <c r="G253" s="70">
        <f t="shared" si="45"/>
        <v>0</v>
      </c>
      <c r="H253" s="47"/>
      <c r="I253" s="67"/>
      <c r="J253" s="47"/>
      <c r="K253" s="68">
        <f t="shared" si="38"/>
        <v>233</v>
      </c>
      <c r="L253" s="69">
        <f t="shared" si="39"/>
        <v>542.16630668868288</v>
      </c>
      <c r="M253" s="69">
        <f t="shared" si="40"/>
        <v>9.8379904091222201</v>
      </c>
      <c r="N253" s="69">
        <f t="shared" si="41"/>
        <v>532.32831627956068</v>
      </c>
      <c r="O253" s="70">
        <f t="shared" si="42"/>
        <v>3760.6129531555898</v>
      </c>
      <c r="P253" s="47"/>
    </row>
    <row r="254" spans="1:16" ht="15" customHeight="1" x14ac:dyDescent="0.25">
      <c r="A254" s="47"/>
      <c r="B254" s="68">
        <f t="shared" si="43"/>
        <v>0</v>
      </c>
      <c r="C254" s="69">
        <f t="shared" si="35"/>
        <v>0</v>
      </c>
      <c r="D254" s="69" t="str">
        <f t="shared" si="36"/>
        <v>Fully Paid</v>
      </c>
      <c r="E254" s="69" t="str">
        <f t="shared" si="44"/>
        <v>Fully Paid</v>
      </c>
      <c r="F254" s="69">
        <f t="shared" si="37"/>
        <v>0</v>
      </c>
      <c r="G254" s="70">
        <f t="shared" si="45"/>
        <v>0</v>
      </c>
      <c r="H254" s="47"/>
      <c r="I254" s="67"/>
      <c r="J254" s="47"/>
      <c r="K254" s="68">
        <f t="shared" si="38"/>
        <v>234</v>
      </c>
      <c r="L254" s="69">
        <f t="shared" si="39"/>
        <v>542.16630668868288</v>
      </c>
      <c r="M254" s="69">
        <f t="shared" si="40"/>
        <v>8.6180713509815607</v>
      </c>
      <c r="N254" s="69">
        <f t="shared" si="41"/>
        <v>533.54823533770127</v>
      </c>
      <c r="O254" s="70">
        <f t="shared" si="42"/>
        <v>3227.0647178178888</v>
      </c>
      <c r="P254" s="47"/>
    </row>
    <row r="255" spans="1:16" ht="15" customHeight="1" x14ac:dyDescent="0.25">
      <c r="A255" s="47"/>
      <c r="B255" s="68">
        <f t="shared" si="43"/>
        <v>0</v>
      </c>
      <c r="C255" s="69">
        <f t="shared" si="35"/>
        <v>0</v>
      </c>
      <c r="D255" s="69" t="str">
        <f t="shared" si="36"/>
        <v>Fully Paid</v>
      </c>
      <c r="E255" s="69" t="str">
        <f t="shared" si="44"/>
        <v>Fully Paid</v>
      </c>
      <c r="F255" s="69">
        <f t="shared" si="37"/>
        <v>0</v>
      </c>
      <c r="G255" s="70">
        <f t="shared" si="45"/>
        <v>0</v>
      </c>
      <c r="H255" s="47"/>
      <c r="I255" s="67"/>
      <c r="J255" s="47"/>
      <c r="K255" s="68">
        <f t="shared" si="38"/>
        <v>235</v>
      </c>
      <c r="L255" s="69">
        <f t="shared" si="39"/>
        <v>542.16630668868288</v>
      </c>
      <c r="M255" s="69">
        <f t="shared" si="40"/>
        <v>7.3953566449993282</v>
      </c>
      <c r="N255" s="69">
        <f t="shared" si="41"/>
        <v>534.77095004368357</v>
      </c>
      <c r="O255" s="70">
        <f t="shared" si="42"/>
        <v>2692.2937677742052</v>
      </c>
      <c r="P255" s="47"/>
    </row>
    <row r="256" spans="1:16" ht="15" customHeight="1" x14ac:dyDescent="0.25">
      <c r="A256" s="47"/>
      <c r="B256" s="68">
        <f t="shared" si="43"/>
        <v>0</v>
      </c>
      <c r="C256" s="69">
        <f t="shared" si="35"/>
        <v>0</v>
      </c>
      <c r="D256" s="69" t="str">
        <f t="shared" si="36"/>
        <v>Fully Paid</v>
      </c>
      <c r="E256" s="69" t="str">
        <f t="shared" si="44"/>
        <v>Fully Paid</v>
      </c>
      <c r="F256" s="69">
        <f t="shared" si="37"/>
        <v>0</v>
      </c>
      <c r="G256" s="70">
        <f t="shared" si="45"/>
        <v>0</v>
      </c>
      <c r="H256" s="47"/>
      <c r="I256" s="67"/>
      <c r="J256" s="47"/>
      <c r="K256" s="68">
        <f t="shared" si="38"/>
        <v>236</v>
      </c>
      <c r="L256" s="69">
        <f t="shared" si="39"/>
        <v>542.16630668868288</v>
      </c>
      <c r="M256" s="69">
        <f t="shared" si="40"/>
        <v>6.1698398844825535</v>
      </c>
      <c r="N256" s="69">
        <f t="shared" si="41"/>
        <v>535.99646680420028</v>
      </c>
      <c r="O256" s="70">
        <f t="shared" si="42"/>
        <v>2156.2973009700049</v>
      </c>
      <c r="P256" s="47"/>
    </row>
    <row r="257" spans="1:16" ht="15" customHeight="1" x14ac:dyDescent="0.25">
      <c r="A257" s="47"/>
      <c r="B257" s="68">
        <f t="shared" si="43"/>
        <v>0</v>
      </c>
      <c r="C257" s="69">
        <f t="shared" si="35"/>
        <v>0</v>
      </c>
      <c r="D257" s="69" t="str">
        <f t="shared" si="36"/>
        <v>Fully Paid</v>
      </c>
      <c r="E257" s="69" t="str">
        <f t="shared" si="44"/>
        <v>Fully Paid</v>
      </c>
      <c r="F257" s="69">
        <f t="shared" si="37"/>
        <v>0</v>
      </c>
      <c r="G257" s="70">
        <f t="shared" si="45"/>
        <v>0</v>
      </c>
      <c r="H257" s="47"/>
      <c r="I257" s="67"/>
      <c r="J257" s="47"/>
      <c r="K257" s="68">
        <f t="shared" si="38"/>
        <v>237</v>
      </c>
      <c r="L257" s="69">
        <f t="shared" si="39"/>
        <v>542.16630668868288</v>
      </c>
      <c r="M257" s="69">
        <f t="shared" si="40"/>
        <v>4.9415146480562617</v>
      </c>
      <c r="N257" s="69">
        <f t="shared" si="41"/>
        <v>537.22479204062665</v>
      </c>
      <c r="O257" s="70">
        <f t="shared" si="42"/>
        <v>1619.0725089293783</v>
      </c>
      <c r="P257" s="47"/>
    </row>
    <row r="258" spans="1:16" ht="15" customHeight="1" x14ac:dyDescent="0.25">
      <c r="A258" s="47"/>
      <c r="B258" s="68">
        <f t="shared" si="43"/>
        <v>0</v>
      </c>
      <c r="C258" s="69">
        <f t="shared" si="35"/>
        <v>0</v>
      </c>
      <c r="D258" s="69" t="str">
        <f t="shared" si="36"/>
        <v>Fully Paid</v>
      </c>
      <c r="E258" s="69" t="str">
        <f t="shared" si="44"/>
        <v>Fully Paid</v>
      </c>
      <c r="F258" s="69">
        <f t="shared" si="37"/>
        <v>0</v>
      </c>
      <c r="G258" s="70">
        <f t="shared" si="45"/>
        <v>0</v>
      </c>
      <c r="H258" s="47"/>
      <c r="I258" s="67"/>
      <c r="J258" s="47"/>
      <c r="K258" s="68">
        <f t="shared" si="38"/>
        <v>238</v>
      </c>
      <c r="L258" s="69">
        <f t="shared" si="39"/>
        <v>542.16630668868288</v>
      </c>
      <c r="M258" s="69">
        <f t="shared" si="40"/>
        <v>3.7103744996298254</v>
      </c>
      <c r="N258" s="69">
        <f t="shared" si="41"/>
        <v>538.4559321890531</v>
      </c>
      <c r="O258" s="70">
        <f t="shared" si="42"/>
        <v>1080.6165767403252</v>
      </c>
      <c r="P258" s="47"/>
    </row>
    <row r="259" spans="1:16" ht="15" customHeight="1" x14ac:dyDescent="0.25">
      <c r="A259" s="47"/>
      <c r="B259" s="68">
        <f t="shared" si="43"/>
        <v>0</v>
      </c>
      <c r="C259" s="69">
        <f t="shared" si="35"/>
        <v>0</v>
      </c>
      <c r="D259" s="69" t="str">
        <f t="shared" si="36"/>
        <v>Fully Paid</v>
      </c>
      <c r="E259" s="69" t="str">
        <f t="shared" si="44"/>
        <v>Fully Paid</v>
      </c>
      <c r="F259" s="69">
        <f t="shared" si="37"/>
        <v>0</v>
      </c>
      <c r="G259" s="70">
        <f t="shared" si="45"/>
        <v>0</v>
      </c>
      <c r="H259" s="47"/>
      <c r="I259" s="67"/>
      <c r="J259" s="47"/>
      <c r="K259" s="68">
        <f t="shared" si="38"/>
        <v>239</v>
      </c>
      <c r="L259" s="69">
        <f t="shared" si="39"/>
        <v>542.16630668868288</v>
      </c>
      <c r="M259" s="69">
        <f t="shared" si="40"/>
        <v>2.4764129883632453</v>
      </c>
      <c r="N259" s="69">
        <f t="shared" si="41"/>
        <v>539.68989370031966</v>
      </c>
      <c r="O259" s="70">
        <f t="shared" si="42"/>
        <v>540.92668304000551</v>
      </c>
      <c r="P259" s="47"/>
    </row>
    <row r="260" spans="1:16" ht="15" customHeight="1" x14ac:dyDescent="0.25">
      <c r="A260" s="47"/>
      <c r="B260" s="68">
        <f t="shared" si="43"/>
        <v>0</v>
      </c>
      <c r="C260" s="69">
        <f t="shared" si="35"/>
        <v>0</v>
      </c>
      <c r="D260" s="69" t="str">
        <f t="shared" si="36"/>
        <v>Fully Paid</v>
      </c>
      <c r="E260" s="69" t="str">
        <f t="shared" si="44"/>
        <v>Fully Paid</v>
      </c>
      <c r="F260" s="69">
        <f t="shared" si="37"/>
        <v>0</v>
      </c>
      <c r="G260" s="70">
        <f t="shared" si="45"/>
        <v>0</v>
      </c>
      <c r="H260" s="47"/>
      <c r="I260" s="67"/>
      <c r="J260" s="47"/>
      <c r="K260" s="68">
        <f t="shared" si="38"/>
        <v>240</v>
      </c>
      <c r="L260" s="69">
        <f t="shared" si="39"/>
        <v>542.16630668863888</v>
      </c>
      <c r="M260" s="69">
        <f t="shared" si="40"/>
        <v>1.2396236486333461</v>
      </c>
      <c r="N260" s="69">
        <f t="shared" si="41"/>
        <v>540.92668304000551</v>
      </c>
      <c r="O260" s="70">
        <f t="shared" si="42"/>
        <v>0</v>
      </c>
      <c r="P260" s="47"/>
    </row>
    <row r="261" spans="1:16" ht="15" customHeight="1" x14ac:dyDescent="0.25">
      <c r="A261" s="47"/>
      <c r="B261" s="68">
        <f t="shared" si="43"/>
        <v>0</v>
      </c>
      <c r="C261" s="69">
        <f t="shared" si="35"/>
        <v>0</v>
      </c>
      <c r="D261" s="69" t="str">
        <f t="shared" si="36"/>
        <v>Fully Paid</v>
      </c>
      <c r="E261" s="69" t="str">
        <f t="shared" si="44"/>
        <v>Fully Paid</v>
      </c>
      <c r="F261" s="69">
        <f t="shared" si="37"/>
        <v>0</v>
      </c>
      <c r="G261" s="70">
        <f t="shared" si="45"/>
        <v>0</v>
      </c>
      <c r="H261" s="47"/>
      <c r="I261" s="67"/>
      <c r="J261" s="47"/>
      <c r="K261" s="68">
        <f t="shared" si="38"/>
        <v>0</v>
      </c>
      <c r="L261" s="69">
        <f t="shared" si="39"/>
        <v>0</v>
      </c>
      <c r="M261" s="69" t="str">
        <f t="shared" si="40"/>
        <v>Fully Paid</v>
      </c>
      <c r="N261" s="69" t="str">
        <f t="shared" si="41"/>
        <v>Fully Paid</v>
      </c>
      <c r="O261" s="70">
        <f t="shared" si="42"/>
        <v>0</v>
      </c>
      <c r="P261" s="47"/>
    </row>
    <row r="262" spans="1:16" ht="15" customHeight="1" x14ac:dyDescent="0.25">
      <c r="A262" s="47"/>
      <c r="B262" s="68">
        <f t="shared" si="43"/>
        <v>0</v>
      </c>
      <c r="C262" s="69">
        <f t="shared" si="35"/>
        <v>0</v>
      </c>
      <c r="D262" s="69" t="str">
        <f t="shared" si="36"/>
        <v>Fully Paid</v>
      </c>
      <c r="E262" s="69" t="str">
        <f t="shared" si="44"/>
        <v>Fully Paid</v>
      </c>
      <c r="F262" s="69">
        <f t="shared" si="37"/>
        <v>0</v>
      </c>
      <c r="G262" s="70">
        <f t="shared" si="45"/>
        <v>0</v>
      </c>
      <c r="H262" s="47"/>
      <c r="I262" s="67"/>
      <c r="J262" s="47"/>
      <c r="K262" s="68">
        <f t="shared" si="38"/>
        <v>0</v>
      </c>
      <c r="L262" s="69">
        <f t="shared" si="39"/>
        <v>0</v>
      </c>
      <c r="M262" s="69" t="str">
        <f t="shared" si="40"/>
        <v>Fully Paid</v>
      </c>
      <c r="N262" s="69" t="str">
        <f t="shared" si="41"/>
        <v>Fully Paid</v>
      </c>
      <c r="O262" s="70">
        <f t="shared" si="42"/>
        <v>0</v>
      </c>
      <c r="P262" s="47"/>
    </row>
    <row r="263" spans="1:16" ht="15" customHeight="1" x14ac:dyDescent="0.25">
      <c r="A263" s="47"/>
      <c r="B263" s="68">
        <f t="shared" si="43"/>
        <v>0</v>
      </c>
      <c r="C263" s="69">
        <f t="shared" si="35"/>
        <v>0</v>
      </c>
      <c r="D263" s="69" t="str">
        <f t="shared" si="36"/>
        <v>Fully Paid</v>
      </c>
      <c r="E263" s="69" t="str">
        <f t="shared" si="44"/>
        <v>Fully Paid</v>
      </c>
      <c r="F263" s="69">
        <f t="shared" si="37"/>
        <v>0</v>
      </c>
      <c r="G263" s="70">
        <f t="shared" si="45"/>
        <v>0</v>
      </c>
      <c r="H263" s="47"/>
      <c r="I263" s="67"/>
      <c r="J263" s="47"/>
      <c r="K263" s="68">
        <f t="shared" si="38"/>
        <v>0</v>
      </c>
      <c r="L263" s="69">
        <f t="shared" si="39"/>
        <v>0</v>
      </c>
      <c r="M263" s="69" t="str">
        <f t="shared" si="40"/>
        <v>Fully Paid</v>
      </c>
      <c r="N263" s="69" t="str">
        <f t="shared" si="41"/>
        <v>Fully Paid</v>
      </c>
      <c r="O263" s="70">
        <f t="shared" si="42"/>
        <v>0</v>
      </c>
      <c r="P263" s="47"/>
    </row>
    <row r="264" spans="1:16" ht="15" customHeight="1" x14ac:dyDescent="0.25">
      <c r="A264" s="47"/>
      <c r="B264" s="68">
        <f t="shared" si="43"/>
        <v>0</v>
      </c>
      <c r="C264" s="69">
        <f t="shared" si="35"/>
        <v>0</v>
      </c>
      <c r="D264" s="69" t="str">
        <f t="shared" si="36"/>
        <v>Fully Paid</v>
      </c>
      <c r="E264" s="69" t="str">
        <f t="shared" si="44"/>
        <v>Fully Paid</v>
      </c>
      <c r="F264" s="69">
        <f t="shared" si="37"/>
        <v>0</v>
      </c>
      <c r="G264" s="70">
        <f t="shared" si="45"/>
        <v>0</v>
      </c>
      <c r="H264" s="47"/>
      <c r="I264" s="67"/>
      <c r="J264" s="47"/>
      <c r="K264" s="68">
        <f t="shared" si="38"/>
        <v>0</v>
      </c>
      <c r="L264" s="69">
        <f t="shared" si="39"/>
        <v>0</v>
      </c>
      <c r="M264" s="69" t="str">
        <f t="shared" si="40"/>
        <v>Fully Paid</v>
      </c>
      <c r="N264" s="69" t="str">
        <f t="shared" si="41"/>
        <v>Fully Paid</v>
      </c>
      <c r="O264" s="70">
        <f t="shared" si="42"/>
        <v>0</v>
      </c>
      <c r="P264" s="47"/>
    </row>
    <row r="265" spans="1:16" ht="15" customHeight="1" x14ac:dyDescent="0.25">
      <c r="A265" s="47"/>
      <c r="B265" s="68">
        <f t="shared" si="43"/>
        <v>0</v>
      </c>
      <c r="C265" s="69">
        <f t="shared" si="35"/>
        <v>0</v>
      </c>
      <c r="D265" s="69" t="str">
        <f t="shared" si="36"/>
        <v>Fully Paid</v>
      </c>
      <c r="E265" s="69" t="str">
        <f t="shared" si="44"/>
        <v>Fully Paid</v>
      </c>
      <c r="F265" s="69">
        <f t="shared" si="37"/>
        <v>0</v>
      </c>
      <c r="G265" s="70">
        <f t="shared" si="45"/>
        <v>0</v>
      </c>
      <c r="H265" s="47"/>
      <c r="I265" s="67"/>
      <c r="J265" s="47"/>
      <c r="K265" s="68">
        <f t="shared" si="38"/>
        <v>0</v>
      </c>
      <c r="L265" s="69">
        <f t="shared" si="39"/>
        <v>0</v>
      </c>
      <c r="M265" s="69" t="str">
        <f t="shared" si="40"/>
        <v>Fully Paid</v>
      </c>
      <c r="N265" s="69" t="str">
        <f t="shared" si="41"/>
        <v>Fully Paid</v>
      </c>
      <c r="O265" s="70">
        <f t="shared" si="42"/>
        <v>0</v>
      </c>
      <c r="P265" s="47"/>
    </row>
    <row r="266" spans="1:16" ht="15" customHeight="1" x14ac:dyDescent="0.25">
      <c r="A266" s="47"/>
      <c r="B266" s="68">
        <f t="shared" si="43"/>
        <v>0</v>
      </c>
      <c r="C266" s="69">
        <f t="shared" si="35"/>
        <v>0</v>
      </c>
      <c r="D266" s="69" t="str">
        <f t="shared" si="36"/>
        <v>Fully Paid</v>
      </c>
      <c r="E266" s="69" t="str">
        <f t="shared" si="44"/>
        <v>Fully Paid</v>
      </c>
      <c r="F266" s="69">
        <f t="shared" si="37"/>
        <v>0</v>
      </c>
      <c r="G266" s="70">
        <f t="shared" si="45"/>
        <v>0</v>
      </c>
      <c r="H266" s="47"/>
      <c r="I266" s="67"/>
      <c r="J266" s="47"/>
      <c r="K266" s="68">
        <f t="shared" si="38"/>
        <v>0</v>
      </c>
      <c r="L266" s="69">
        <f t="shared" si="39"/>
        <v>0</v>
      </c>
      <c r="M266" s="69" t="str">
        <f t="shared" si="40"/>
        <v>Fully Paid</v>
      </c>
      <c r="N266" s="69" t="str">
        <f t="shared" si="41"/>
        <v>Fully Paid</v>
      </c>
      <c r="O266" s="70">
        <f t="shared" si="42"/>
        <v>0</v>
      </c>
      <c r="P266" s="47"/>
    </row>
    <row r="267" spans="1:16" ht="15" customHeight="1" x14ac:dyDescent="0.25">
      <c r="A267" s="47"/>
      <c r="B267" s="68">
        <f t="shared" si="43"/>
        <v>0</v>
      </c>
      <c r="C267" s="69">
        <f t="shared" si="35"/>
        <v>0</v>
      </c>
      <c r="D267" s="69" t="str">
        <f t="shared" si="36"/>
        <v>Fully Paid</v>
      </c>
      <c r="E267" s="69" t="str">
        <f t="shared" si="44"/>
        <v>Fully Paid</v>
      </c>
      <c r="F267" s="69">
        <f t="shared" si="37"/>
        <v>0</v>
      </c>
      <c r="G267" s="70">
        <f t="shared" si="45"/>
        <v>0</v>
      </c>
      <c r="H267" s="47"/>
      <c r="I267" s="67"/>
      <c r="J267" s="47"/>
      <c r="K267" s="68">
        <f t="shared" si="38"/>
        <v>0</v>
      </c>
      <c r="L267" s="69">
        <f t="shared" si="39"/>
        <v>0</v>
      </c>
      <c r="M267" s="69" t="str">
        <f t="shared" si="40"/>
        <v>Fully Paid</v>
      </c>
      <c r="N267" s="69" t="str">
        <f t="shared" si="41"/>
        <v>Fully Paid</v>
      </c>
      <c r="O267" s="70">
        <f t="shared" si="42"/>
        <v>0</v>
      </c>
      <c r="P267" s="47"/>
    </row>
    <row r="268" spans="1:16" ht="15" customHeight="1" x14ac:dyDescent="0.25">
      <c r="A268" s="47"/>
      <c r="B268" s="68">
        <f t="shared" si="43"/>
        <v>0</v>
      </c>
      <c r="C268" s="69">
        <f t="shared" si="35"/>
        <v>0</v>
      </c>
      <c r="D268" s="69" t="str">
        <f t="shared" si="36"/>
        <v>Fully Paid</v>
      </c>
      <c r="E268" s="69" t="str">
        <f t="shared" si="44"/>
        <v>Fully Paid</v>
      </c>
      <c r="F268" s="69">
        <f t="shared" si="37"/>
        <v>0</v>
      </c>
      <c r="G268" s="70">
        <f t="shared" si="45"/>
        <v>0</v>
      </c>
      <c r="H268" s="47"/>
      <c r="I268" s="67"/>
      <c r="J268" s="47"/>
      <c r="K268" s="68">
        <f t="shared" si="38"/>
        <v>0</v>
      </c>
      <c r="L268" s="69">
        <f t="shared" si="39"/>
        <v>0</v>
      </c>
      <c r="M268" s="69" t="str">
        <f t="shared" si="40"/>
        <v>Fully Paid</v>
      </c>
      <c r="N268" s="69" t="str">
        <f t="shared" si="41"/>
        <v>Fully Paid</v>
      </c>
      <c r="O268" s="70">
        <f t="shared" si="42"/>
        <v>0</v>
      </c>
      <c r="P268" s="47"/>
    </row>
    <row r="269" spans="1:16" ht="15" customHeight="1" x14ac:dyDescent="0.25">
      <c r="A269" s="47"/>
      <c r="B269" s="68">
        <f t="shared" si="43"/>
        <v>0</v>
      </c>
      <c r="C269" s="69">
        <f t="shared" si="35"/>
        <v>0</v>
      </c>
      <c r="D269" s="69" t="str">
        <f t="shared" si="36"/>
        <v>Fully Paid</v>
      </c>
      <c r="E269" s="69" t="str">
        <f t="shared" si="44"/>
        <v>Fully Paid</v>
      </c>
      <c r="F269" s="69">
        <f t="shared" si="37"/>
        <v>0</v>
      </c>
      <c r="G269" s="70">
        <f t="shared" si="45"/>
        <v>0</v>
      </c>
      <c r="H269" s="47"/>
      <c r="I269" s="67"/>
      <c r="J269" s="47"/>
      <c r="K269" s="68">
        <f t="shared" si="38"/>
        <v>0</v>
      </c>
      <c r="L269" s="69">
        <f t="shared" si="39"/>
        <v>0</v>
      </c>
      <c r="M269" s="69" t="str">
        <f t="shared" si="40"/>
        <v>Fully Paid</v>
      </c>
      <c r="N269" s="69" t="str">
        <f t="shared" si="41"/>
        <v>Fully Paid</v>
      </c>
      <c r="O269" s="70">
        <f t="shared" si="42"/>
        <v>0</v>
      </c>
      <c r="P269" s="47"/>
    </row>
    <row r="270" spans="1:16" ht="15" customHeight="1" x14ac:dyDescent="0.25">
      <c r="A270" s="47"/>
      <c r="B270" s="68">
        <f t="shared" si="43"/>
        <v>0</v>
      </c>
      <c r="C270" s="69">
        <f t="shared" si="35"/>
        <v>0</v>
      </c>
      <c r="D270" s="69" t="str">
        <f t="shared" si="36"/>
        <v>Fully Paid</v>
      </c>
      <c r="E270" s="69" t="str">
        <f t="shared" si="44"/>
        <v>Fully Paid</v>
      </c>
      <c r="F270" s="69">
        <f t="shared" si="37"/>
        <v>0</v>
      </c>
      <c r="G270" s="70">
        <f t="shared" si="45"/>
        <v>0</v>
      </c>
      <c r="H270" s="47"/>
      <c r="I270" s="67"/>
      <c r="J270" s="47"/>
      <c r="K270" s="68">
        <f t="shared" si="38"/>
        <v>0</v>
      </c>
      <c r="L270" s="69">
        <f t="shared" si="39"/>
        <v>0</v>
      </c>
      <c r="M270" s="69" t="str">
        <f t="shared" si="40"/>
        <v>Fully Paid</v>
      </c>
      <c r="N270" s="69" t="str">
        <f t="shared" si="41"/>
        <v>Fully Paid</v>
      </c>
      <c r="O270" s="70">
        <f t="shared" si="42"/>
        <v>0</v>
      </c>
      <c r="P270" s="47"/>
    </row>
    <row r="271" spans="1:16" ht="15" customHeight="1" x14ac:dyDescent="0.25">
      <c r="A271" s="47"/>
      <c r="B271" s="68">
        <f t="shared" si="43"/>
        <v>0</v>
      </c>
      <c r="C271" s="69">
        <f t="shared" si="35"/>
        <v>0</v>
      </c>
      <c r="D271" s="69" t="str">
        <f t="shared" si="36"/>
        <v>Fully Paid</v>
      </c>
      <c r="E271" s="69" t="str">
        <f t="shared" si="44"/>
        <v>Fully Paid</v>
      </c>
      <c r="F271" s="69">
        <f t="shared" si="37"/>
        <v>0</v>
      </c>
      <c r="G271" s="70">
        <f t="shared" si="45"/>
        <v>0</v>
      </c>
      <c r="H271" s="47"/>
      <c r="I271" s="67"/>
      <c r="J271" s="47"/>
      <c r="K271" s="68">
        <f t="shared" si="38"/>
        <v>0</v>
      </c>
      <c r="L271" s="69">
        <f t="shared" si="39"/>
        <v>0</v>
      </c>
      <c r="M271" s="69" t="str">
        <f t="shared" si="40"/>
        <v>Fully Paid</v>
      </c>
      <c r="N271" s="69" t="str">
        <f t="shared" si="41"/>
        <v>Fully Paid</v>
      </c>
      <c r="O271" s="70">
        <f t="shared" si="42"/>
        <v>0</v>
      </c>
      <c r="P271" s="47"/>
    </row>
    <row r="272" spans="1:16" ht="15" customHeight="1" x14ac:dyDescent="0.25">
      <c r="A272" s="47"/>
      <c r="B272" s="68">
        <f t="shared" si="43"/>
        <v>0</v>
      </c>
      <c r="C272" s="69">
        <f t="shared" si="35"/>
        <v>0</v>
      </c>
      <c r="D272" s="69" t="str">
        <f t="shared" si="36"/>
        <v>Fully Paid</v>
      </c>
      <c r="E272" s="69" t="str">
        <f t="shared" si="44"/>
        <v>Fully Paid</v>
      </c>
      <c r="F272" s="69">
        <f t="shared" si="37"/>
        <v>0</v>
      </c>
      <c r="G272" s="70">
        <f t="shared" si="45"/>
        <v>0</v>
      </c>
      <c r="H272" s="47"/>
      <c r="I272" s="67"/>
      <c r="J272" s="47"/>
      <c r="K272" s="68">
        <f t="shared" si="38"/>
        <v>0</v>
      </c>
      <c r="L272" s="69">
        <f t="shared" si="39"/>
        <v>0</v>
      </c>
      <c r="M272" s="69" t="str">
        <f t="shared" si="40"/>
        <v>Fully Paid</v>
      </c>
      <c r="N272" s="69" t="str">
        <f t="shared" si="41"/>
        <v>Fully Paid</v>
      </c>
      <c r="O272" s="70">
        <f t="shared" si="42"/>
        <v>0</v>
      </c>
      <c r="P272" s="47"/>
    </row>
    <row r="273" spans="1:16" ht="15" customHeight="1" x14ac:dyDescent="0.25">
      <c r="A273" s="47"/>
      <c r="B273" s="68">
        <f t="shared" si="43"/>
        <v>0</v>
      </c>
      <c r="C273" s="69">
        <f t="shared" si="35"/>
        <v>0</v>
      </c>
      <c r="D273" s="69" t="str">
        <f t="shared" si="36"/>
        <v>Fully Paid</v>
      </c>
      <c r="E273" s="69" t="str">
        <f t="shared" si="44"/>
        <v>Fully Paid</v>
      </c>
      <c r="F273" s="69">
        <f t="shared" si="37"/>
        <v>0</v>
      </c>
      <c r="G273" s="70">
        <f t="shared" si="45"/>
        <v>0</v>
      </c>
      <c r="H273" s="47"/>
      <c r="I273" s="67"/>
      <c r="J273" s="47"/>
      <c r="K273" s="68">
        <f t="shared" si="38"/>
        <v>0</v>
      </c>
      <c r="L273" s="69">
        <f t="shared" si="39"/>
        <v>0</v>
      </c>
      <c r="M273" s="69" t="str">
        <f t="shared" si="40"/>
        <v>Fully Paid</v>
      </c>
      <c r="N273" s="69" t="str">
        <f t="shared" si="41"/>
        <v>Fully Paid</v>
      </c>
      <c r="O273" s="70">
        <f t="shared" si="42"/>
        <v>0</v>
      </c>
      <c r="P273" s="47"/>
    </row>
    <row r="274" spans="1:16" ht="15" customHeight="1" x14ac:dyDescent="0.25">
      <c r="A274" s="47"/>
      <c r="B274" s="68">
        <f t="shared" si="43"/>
        <v>0</v>
      </c>
      <c r="C274" s="69">
        <f t="shared" si="35"/>
        <v>0</v>
      </c>
      <c r="D274" s="69" t="str">
        <f t="shared" si="36"/>
        <v>Fully Paid</v>
      </c>
      <c r="E274" s="69" t="str">
        <f t="shared" si="44"/>
        <v>Fully Paid</v>
      </c>
      <c r="F274" s="69">
        <f t="shared" si="37"/>
        <v>0</v>
      </c>
      <c r="G274" s="70">
        <f t="shared" si="45"/>
        <v>0</v>
      </c>
      <c r="H274" s="47"/>
      <c r="I274" s="67"/>
      <c r="J274" s="47"/>
      <c r="K274" s="68">
        <f t="shared" si="38"/>
        <v>0</v>
      </c>
      <c r="L274" s="69">
        <f t="shared" si="39"/>
        <v>0</v>
      </c>
      <c r="M274" s="69" t="str">
        <f t="shared" si="40"/>
        <v>Fully Paid</v>
      </c>
      <c r="N274" s="69" t="str">
        <f t="shared" si="41"/>
        <v>Fully Paid</v>
      </c>
      <c r="O274" s="70">
        <f t="shared" si="42"/>
        <v>0</v>
      </c>
      <c r="P274" s="47"/>
    </row>
    <row r="275" spans="1:16" ht="15" customHeight="1" x14ac:dyDescent="0.25">
      <c r="A275" s="47"/>
      <c r="B275" s="68">
        <f t="shared" si="43"/>
        <v>0</v>
      </c>
      <c r="C275" s="69">
        <f t="shared" si="35"/>
        <v>0</v>
      </c>
      <c r="D275" s="69" t="str">
        <f t="shared" si="36"/>
        <v>Fully Paid</v>
      </c>
      <c r="E275" s="69" t="str">
        <f t="shared" si="44"/>
        <v>Fully Paid</v>
      </c>
      <c r="F275" s="69">
        <f t="shared" si="37"/>
        <v>0</v>
      </c>
      <c r="G275" s="70">
        <f t="shared" si="45"/>
        <v>0</v>
      </c>
      <c r="H275" s="47"/>
      <c r="I275" s="67"/>
      <c r="J275" s="47"/>
      <c r="K275" s="68">
        <f t="shared" si="38"/>
        <v>0</v>
      </c>
      <c r="L275" s="69">
        <f t="shared" si="39"/>
        <v>0</v>
      </c>
      <c r="M275" s="69" t="str">
        <f t="shared" si="40"/>
        <v>Fully Paid</v>
      </c>
      <c r="N275" s="69" t="str">
        <f t="shared" si="41"/>
        <v>Fully Paid</v>
      </c>
      <c r="O275" s="70">
        <f t="shared" si="42"/>
        <v>0</v>
      </c>
      <c r="P275" s="47"/>
    </row>
    <row r="276" spans="1:16" ht="15" customHeight="1" x14ac:dyDescent="0.25">
      <c r="A276" s="47"/>
      <c r="B276" s="68">
        <f t="shared" si="43"/>
        <v>0</v>
      </c>
      <c r="C276" s="69">
        <f t="shared" si="35"/>
        <v>0</v>
      </c>
      <c r="D276" s="69" t="str">
        <f t="shared" si="36"/>
        <v>Fully Paid</v>
      </c>
      <c r="E276" s="69" t="str">
        <f t="shared" si="44"/>
        <v>Fully Paid</v>
      </c>
      <c r="F276" s="69">
        <f t="shared" si="37"/>
        <v>0</v>
      </c>
      <c r="G276" s="70">
        <f t="shared" si="45"/>
        <v>0</v>
      </c>
      <c r="H276" s="47"/>
      <c r="I276" s="67"/>
      <c r="J276" s="47"/>
      <c r="K276" s="68">
        <f t="shared" si="38"/>
        <v>0</v>
      </c>
      <c r="L276" s="69">
        <f t="shared" si="39"/>
        <v>0</v>
      </c>
      <c r="M276" s="69" t="str">
        <f t="shared" si="40"/>
        <v>Fully Paid</v>
      </c>
      <c r="N276" s="69" t="str">
        <f t="shared" si="41"/>
        <v>Fully Paid</v>
      </c>
      <c r="O276" s="70">
        <f t="shared" si="42"/>
        <v>0</v>
      </c>
      <c r="P276" s="47"/>
    </row>
    <row r="277" spans="1:16" ht="15" customHeight="1" x14ac:dyDescent="0.25">
      <c r="A277" s="47"/>
      <c r="B277" s="68">
        <f t="shared" si="43"/>
        <v>0</v>
      </c>
      <c r="C277" s="69">
        <f t="shared" ref="C277:C340" si="46">IF($C$10&lt;=G276,$C$10,G276+G276*$F$4/12)</f>
        <v>0</v>
      </c>
      <c r="D277" s="69" t="str">
        <f t="shared" ref="D277:D340" si="47">IF(C277&gt;0,$F$4/12*G276,"Fully Paid")</f>
        <v>Fully Paid</v>
      </c>
      <c r="E277" s="69" t="str">
        <f t="shared" si="44"/>
        <v>Fully Paid</v>
      </c>
      <c r="F277" s="69">
        <f t="shared" ref="F277:F340" si="48">IF(G276=0,0,IF(MOD(B277,$F$10)=0,$F$11,0))</f>
        <v>0</v>
      </c>
      <c r="G277" s="70">
        <f t="shared" si="45"/>
        <v>0</v>
      </c>
      <c r="H277" s="47"/>
      <c r="I277" s="67"/>
      <c r="J277" s="47"/>
      <c r="K277" s="68">
        <f t="shared" ref="K277:K340" si="49">IF(O276=0,0,K276+1)</f>
        <v>0</v>
      </c>
      <c r="L277" s="69">
        <f t="shared" ref="L277:L340" si="50">IF($C$10&lt;=O276,$C$10,O276+O276*$F$4/12)</f>
        <v>0</v>
      </c>
      <c r="M277" s="69" t="str">
        <f t="shared" ref="M277:M340" si="51">IF(L277&gt;0,$F$4/12*O276,"Fully Paid")</f>
        <v>Fully Paid</v>
      </c>
      <c r="N277" s="69" t="str">
        <f t="shared" ref="N277:N340" si="52">IF(L277&gt;0,MIN(L277-M277,O276),"Fully Paid")</f>
        <v>Fully Paid</v>
      </c>
      <c r="O277" s="70">
        <f t="shared" ref="O277:O340" si="53">IF(ROUND(O276,5)&gt;0,O276-N277,0)</f>
        <v>0</v>
      </c>
      <c r="P277" s="47"/>
    </row>
    <row r="278" spans="1:16" ht="15" customHeight="1" x14ac:dyDescent="0.25">
      <c r="A278" s="47"/>
      <c r="B278" s="68">
        <f t="shared" ref="B278:B341" si="54">IF(G277=0,0,B277+1)</f>
        <v>0</v>
      </c>
      <c r="C278" s="69">
        <f t="shared" si="46"/>
        <v>0</v>
      </c>
      <c r="D278" s="69" t="str">
        <f t="shared" si="47"/>
        <v>Fully Paid</v>
      </c>
      <c r="E278" s="69" t="str">
        <f t="shared" ref="E278:E341" si="55">IF(C278&gt;0,MIN(C278-D278,G277),"Fully Paid")</f>
        <v>Fully Paid</v>
      </c>
      <c r="F278" s="69">
        <f t="shared" si="48"/>
        <v>0</v>
      </c>
      <c r="G278" s="70">
        <f t="shared" ref="G278:G341" si="56">IF(ROUND(G277,5)&gt;0,G277-E278-F278,0)</f>
        <v>0</v>
      </c>
      <c r="H278" s="47"/>
      <c r="I278" s="67"/>
      <c r="J278" s="47"/>
      <c r="K278" s="68">
        <f t="shared" si="49"/>
        <v>0</v>
      </c>
      <c r="L278" s="69">
        <f t="shared" si="50"/>
        <v>0</v>
      </c>
      <c r="M278" s="69" t="str">
        <f t="shared" si="51"/>
        <v>Fully Paid</v>
      </c>
      <c r="N278" s="69" t="str">
        <f t="shared" si="52"/>
        <v>Fully Paid</v>
      </c>
      <c r="O278" s="70">
        <f t="shared" si="53"/>
        <v>0</v>
      </c>
      <c r="P278" s="47"/>
    </row>
    <row r="279" spans="1:16" ht="15" customHeight="1" x14ac:dyDescent="0.25">
      <c r="A279" s="47"/>
      <c r="B279" s="68">
        <f t="shared" si="54"/>
        <v>0</v>
      </c>
      <c r="C279" s="69">
        <f t="shared" si="46"/>
        <v>0</v>
      </c>
      <c r="D279" s="69" t="str">
        <f t="shared" si="47"/>
        <v>Fully Paid</v>
      </c>
      <c r="E279" s="69" t="str">
        <f t="shared" si="55"/>
        <v>Fully Paid</v>
      </c>
      <c r="F279" s="69">
        <f t="shared" si="48"/>
        <v>0</v>
      </c>
      <c r="G279" s="70">
        <f t="shared" si="56"/>
        <v>0</v>
      </c>
      <c r="H279" s="47"/>
      <c r="I279" s="67"/>
      <c r="J279" s="47"/>
      <c r="K279" s="68">
        <f t="shared" si="49"/>
        <v>0</v>
      </c>
      <c r="L279" s="69">
        <f t="shared" si="50"/>
        <v>0</v>
      </c>
      <c r="M279" s="69" t="str">
        <f t="shared" si="51"/>
        <v>Fully Paid</v>
      </c>
      <c r="N279" s="69" t="str">
        <f t="shared" si="52"/>
        <v>Fully Paid</v>
      </c>
      <c r="O279" s="70">
        <f t="shared" si="53"/>
        <v>0</v>
      </c>
      <c r="P279" s="47"/>
    </row>
    <row r="280" spans="1:16" ht="15" customHeight="1" x14ac:dyDescent="0.25">
      <c r="A280" s="47"/>
      <c r="B280" s="68">
        <f t="shared" si="54"/>
        <v>0</v>
      </c>
      <c r="C280" s="69">
        <f t="shared" si="46"/>
        <v>0</v>
      </c>
      <c r="D280" s="69" t="str">
        <f t="shared" si="47"/>
        <v>Fully Paid</v>
      </c>
      <c r="E280" s="69" t="str">
        <f t="shared" si="55"/>
        <v>Fully Paid</v>
      </c>
      <c r="F280" s="69">
        <f t="shared" si="48"/>
        <v>0</v>
      </c>
      <c r="G280" s="70">
        <f t="shared" si="56"/>
        <v>0</v>
      </c>
      <c r="H280" s="47"/>
      <c r="I280" s="67"/>
      <c r="J280" s="47"/>
      <c r="K280" s="68">
        <f t="shared" si="49"/>
        <v>0</v>
      </c>
      <c r="L280" s="69">
        <f t="shared" si="50"/>
        <v>0</v>
      </c>
      <c r="M280" s="69" t="str">
        <f t="shared" si="51"/>
        <v>Fully Paid</v>
      </c>
      <c r="N280" s="69" t="str">
        <f t="shared" si="52"/>
        <v>Fully Paid</v>
      </c>
      <c r="O280" s="70">
        <f t="shared" si="53"/>
        <v>0</v>
      </c>
      <c r="P280" s="47"/>
    </row>
    <row r="281" spans="1:16" ht="15" customHeight="1" x14ac:dyDescent="0.25">
      <c r="A281" s="47"/>
      <c r="B281" s="68">
        <f t="shared" si="54"/>
        <v>0</v>
      </c>
      <c r="C281" s="69">
        <f t="shared" si="46"/>
        <v>0</v>
      </c>
      <c r="D281" s="69" t="str">
        <f t="shared" si="47"/>
        <v>Fully Paid</v>
      </c>
      <c r="E281" s="69" t="str">
        <f t="shared" si="55"/>
        <v>Fully Paid</v>
      </c>
      <c r="F281" s="69">
        <f t="shared" si="48"/>
        <v>0</v>
      </c>
      <c r="G281" s="70">
        <f t="shared" si="56"/>
        <v>0</v>
      </c>
      <c r="H281" s="47"/>
      <c r="I281" s="67"/>
      <c r="J281" s="47"/>
      <c r="K281" s="68">
        <f t="shared" si="49"/>
        <v>0</v>
      </c>
      <c r="L281" s="69">
        <f t="shared" si="50"/>
        <v>0</v>
      </c>
      <c r="M281" s="69" t="str">
        <f t="shared" si="51"/>
        <v>Fully Paid</v>
      </c>
      <c r="N281" s="69" t="str">
        <f t="shared" si="52"/>
        <v>Fully Paid</v>
      </c>
      <c r="O281" s="70">
        <f t="shared" si="53"/>
        <v>0</v>
      </c>
      <c r="P281" s="47"/>
    </row>
    <row r="282" spans="1:16" ht="15" customHeight="1" x14ac:dyDescent="0.25">
      <c r="A282" s="47"/>
      <c r="B282" s="68">
        <f t="shared" si="54"/>
        <v>0</v>
      </c>
      <c r="C282" s="69">
        <f t="shared" si="46"/>
        <v>0</v>
      </c>
      <c r="D282" s="69" t="str">
        <f t="shared" si="47"/>
        <v>Fully Paid</v>
      </c>
      <c r="E282" s="69" t="str">
        <f t="shared" si="55"/>
        <v>Fully Paid</v>
      </c>
      <c r="F282" s="69">
        <f t="shared" si="48"/>
        <v>0</v>
      </c>
      <c r="G282" s="70">
        <f t="shared" si="56"/>
        <v>0</v>
      </c>
      <c r="H282" s="47"/>
      <c r="I282" s="67"/>
      <c r="J282" s="47"/>
      <c r="K282" s="68">
        <f t="shared" si="49"/>
        <v>0</v>
      </c>
      <c r="L282" s="69">
        <f t="shared" si="50"/>
        <v>0</v>
      </c>
      <c r="M282" s="69" t="str">
        <f t="shared" si="51"/>
        <v>Fully Paid</v>
      </c>
      <c r="N282" s="69" t="str">
        <f t="shared" si="52"/>
        <v>Fully Paid</v>
      </c>
      <c r="O282" s="70">
        <f t="shared" si="53"/>
        <v>0</v>
      </c>
      <c r="P282" s="47"/>
    </row>
    <row r="283" spans="1:16" ht="15" customHeight="1" x14ac:dyDescent="0.25">
      <c r="A283" s="47"/>
      <c r="B283" s="68">
        <f t="shared" si="54"/>
        <v>0</v>
      </c>
      <c r="C283" s="69">
        <f t="shared" si="46"/>
        <v>0</v>
      </c>
      <c r="D283" s="69" t="str">
        <f t="shared" si="47"/>
        <v>Fully Paid</v>
      </c>
      <c r="E283" s="69" t="str">
        <f t="shared" si="55"/>
        <v>Fully Paid</v>
      </c>
      <c r="F283" s="69">
        <f t="shared" si="48"/>
        <v>0</v>
      </c>
      <c r="G283" s="70">
        <f t="shared" si="56"/>
        <v>0</v>
      </c>
      <c r="H283" s="47"/>
      <c r="I283" s="67"/>
      <c r="J283" s="47"/>
      <c r="K283" s="68">
        <f t="shared" si="49"/>
        <v>0</v>
      </c>
      <c r="L283" s="69">
        <f t="shared" si="50"/>
        <v>0</v>
      </c>
      <c r="M283" s="69" t="str">
        <f t="shared" si="51"/>
        <v>Fully Paid</v>
      </c>
      <c r="N283" s="69" t="str">
        <f t="shared" si="52"/>
        <v>Fully Paid</v>
      </c>
      <c r="O283" s="70">
        <f t="shared" si="53"/>
        <v>0</v>
      </c>
      <c r="P283" s="47"/>
    </row>
    <row r="284" spans="1:16" ht="15" customHeight="1" x14ac:dyDescent="0.25">
      <c r="A284" s="47"/>
      <c r="B284" s="68">
        <f t="shared" si="54"/>
        <v>0</v>
      </c>
      <c r="C284" s="69">
        <f t="shared" si="46"/>
        <v>0</v>
      </c>
      <c r="D284" s="69" t="str">
        <f t="shared" si="47"/>
        <v>Fully Paid</v>
      </c>
      <c r="E284" s="69" t="str">
        <f t="shared" si="55"/>
        <v>Fully Paid</v>
      </c>
      <c r="F284" s="69">
        <f t="shared" si="48"/>
        <v>0</v>
      </c>
      <c r="G284" s="70">
        <f t="shared" si="56"/>
        <v>0</v>
      </c>
      <c r="H284" s="47"/>
      <c r="I284" s="67"/>
      <c r="J284" s="47"/>
      <c r="K284" s="68">
        <f t="shared" si="49"/>
        <v>0</v>
      </c>
      <c r="L284" s="69">
        <f t="shared" si="50"/>
        <v>0</v>
      </c>
      <c r="M284" s="69" t="str">
        <f t="shared" si="51"/>
        <v>Fully Paid</v>
      </c>
      <c r="N284" s="69" t="str">
        <f t="shared" si="52"/>
        <v>Fully Paid</v>
      </c>
      <c r="O284" s="70">
        <f t="shared" si="53"/>
        <v>0</v>
      </c>
      <c r="P284" s="47"/>
    </row>
    <row r="285" spans="1:16" ht="15" customHeight="1" x14ac:dyDescent="0.25">
      <c r="A285" s="47"/>
      <c r="B285" s="68">
        <f t="shared" si="54"/>
        <v>0</v>
      </c>
      <c r="C285" s="69">
        <f t="shared" si="46"/>
        <v>0</v>
      </c>
      <c r="D285" s="69" t="str">
        <f t="shared" si="47"/>
        <v>Fully Paid</v>
      </c>
      <c r="E285" s="69" t="str">
        <f t="shared" si="55"/>
        <v>Fully Paid</v>
      </c>
      <c r="F285" s="69">
        <f t="shared" si="48"/>
        <v>0</v>
      </c>
      <c r="G285" s="70">
        <f t="shared" si="56"/>
        <v>0</v>
      </c>
      <c r="H285" s="47"/>
      <c r="I285" s="67"/>
      <c r="J285" s="47"/>
      <c r="K285" s="68">
        <f t="shared" si="49"/>
        <v>0</v>
      </c>
      <c r="L285" s="69">
        <f t="shared" si="50"/>
        <v>0</v>
      </c>
      <c r="M285" s="69" t="str">
        <f t="shared" si="51"/>
        <v>Fully Paid</v>
      </c>
      <c r="N285" s="69" t="str">
        <f t="shared" si="52"/>
        <v>Fully Paid</v>
      </c>
      <c r="O285" s="70">
        <f t="shared" si="53"/>
        <v>0</v>
      </c>
      <c r="P285" s="47"/>
    </row>
    <row r="286" spans="1:16" ht="15" customHeight="1" x14ac:dyDescent="0.25">
      <c r="A286" s="47"/>
      <c r="B286" s="68">
        <f t="shared" si="54"/>
        <v>0</v>
      </c>
      <c r="C286" s="69">
        <f t="shared" si="46"/>
        <v>0</v>
      </c>
      <c r="D286" s="69" t="str">
        <f t="shared" si="47"/>
        <v>Fully Paid</v>
      </c>
      <c r="E286" s="69" t="str">
        <f t="shared" si="55"/>
        <v>Fully Paid</v>
      </c>
      <c r="F286" s="69">
        <f t="shared" si="48"/>
        <v>0</v>
      </c>
      <c r="G286" s="70">
        <f t="shared" si="56"/>
        <v>0</v>
      </c>
      <c r="H286" s="47"/>
      <c r="I286" s="67"/>
      <c r="J286" s="47"/>
      <c r="K286" s="68">
        <f t="shared" si="49"/>
        <v>0</v>
      </c>
      <c r="L286" s="69">
        <f t="shared" si="50"/>
        <v>0</v>
      </c>
      <c r="M286" s="69" t="str">
        <f t="shared" si="51"/>
        <v>Fully Paid</v>
      </c>
      <c r="N286" s="69" t="str">
        <f t="shared" si="52"/>
        <v>Fully Paid</v>
      </c>
      <c r="O286" s="70">
        <f t="shared" si="53"/>
        <v>0</v>
      </c>
      <c r="P286" s="47"/>
    </row>
    <row r="287" spans="1:16" ht="15" customHeight="1" x14ac:dyDescent="0.25">
      <c r="A287" s="47"/>
      <c r="B287" s="68">
        <f t="shared" si="54"/>
        <v>0</v>
      </c>
      <c r="C287" s="69">
        <f t="shared" si="46"/>
        <v>0</v>
      </c>
      <c r="D287" s="69" t="str">
        <f t="shared" si="47"/>
        <v>Fully Paid</v>
      </c>
      <c r="E287" s="69" t="str">
        <f t="shared" si="55"/>
        <v>Fully Paid</v>
      </c>
      <c r="F287" s="69">
        <f t="shared" si="48"/>
        <v>0</v>
      </c>
      <c r="G287" s="70">
        <f t="shared" si="56"/>
        <v>0</v>
      </c>
      <c r="H287" s="47"/>
      <c r="I287" s="67"/>
      <c r="J287" s="47"/>
      <c r="K287" s="68">
        <f t="shared" si="49"/>
        <v>0</v>
      </c>
      <c r="L287" s="69">
        <f t="shared" si="50"/>
        <v>0</v>
      </c>
      <c r="M287" s="69" t="str">
        <f t="shared" si="51"/>
        <v>Fully Paid</v>
      </c>
      <c r="N287" s="69" t="str">
        <f t="shared" si="52"/>
        <v>Fully Paid</v>
      </c>
      <c r="O287" s="70">
        <f t="shared" si="53"/>
        <v>0</v>
      </c>
      <c r="P287" s="47"/>
    </row>
    <row r="288" spans="1:16" ht="15" customHeight="1" x14ac:dyDescent="0.25">
      <c r="A288" s="47"/>
      <c r="B288" s="68">
        <f t="shared" si="54"/>
        <v>0</v>
      </c>
      <c r="C288" s="69">
        <f t="shared" si="46"/>
        <v>0</v>
      </c>
      <c r="D288" s="69" t="str">
        <f t="shared" si="47"/>
        <v>Fully Paid</v>
      </c>
      <c r="E288" s="69" t="str">
        <f t="shared" si="55"/>
        <v>Fully Paid</v>
      </c>
      <c r="F288" s="69">
        <f t="shared" si="48"/>
        <v>0</v>
      </c>
      <c r="G288" s="70">
        <f t="shared" si="56"/>
        <v>0</v>
      </c>
      <c r="H288" s="47"/>
      <c r="I288" s="67"/>
      <c r="J288" s="47"/>
      <c r="K288" s="68">
        <f t="shared" si="49"/>
        <v>0</v>
      </c>
      <c r="L288" s="69">
        <f t="shared" si="50"/>
        <v>0</v>
      </c>
      <c r="M288" s="69" t="str">
        <f t="shared" si="51"/>
        <v>Fully Paid</v>
      </c>
      <c r="N288" s="69" t="str">
        <f t="shared" si="52"/>
        <v>Fully Paid</v>
      </c>
      <c r="O288" s="70">
        <f t="shared" si="53"/>
        <v>0</v>
      </c>
      <c r="P288" s="47"/>
    </row>
    <row r="289" spans="1:16" ht="15" customHeight="1" x14ac:dyDescent="0.25">
      <c r="A289" s="47"/>
      <c r="B289" s="68">
        <f t="shared" si="54"/>
        <v>0</v>
      </c>
      <c r="C289" s="69">
        <f t="shared" si="46"/>
        <v>0</v>
      </c>
      <c r="D289" s="69" t="str">
        <f t="shared" si="47"/>
        <v>Fully Paid</v>
      </c>
      <c r="E289" s="69" t="str">
        <f t="shared" si="55"/>
        <v>Fully Paid</v>
      </c>
      <c r="F289" s="69">
        <f t="shared" si="48"/>
        <v>0</v>
      </c>
      <c r="G289" s="70">
        <f t="shared" si="56"/>
        <v>0</v>
      </c>
      <c r="H289" s="47"/>
      <c r="I289" s="67"/>
      <c r="J289" s="47"/>
      <c r="K289" s="68">
        <f t="shared" si="49"/>
        <v>0</v>
      </c>
      <c r="L289" s="69">
        <f t="shared" si="50"/>
        <v>0</v>
      </c>
      <c r="M289" s="69" t="str">
        <f t="shared" si="51"/>
        <v>Fully Paid</v>
      </c>
      <c r="N289" s="69" t="str">
        <f t="shared" si="52"/>
        <v>Fully Paid</v>
      </c>
      <c r="O289" s="70">
        <f t="shared" si="53"/>
        <v>0</v>
      </c>
      <c r="P289" s="47"/>
    </row>
    <row r="290" spans="1:16" ht="15" customHeight="1" x14ac:dyDescent="0.25">
      <c r="A290" s="47"/>
      <c r="B290" s="68">
        <f t="shared" si="54"/>
        <v>0</v>
      </c>
      <c r="C290" s="69">
        <f t="shared" si="46"/>
        <v>0</v>
      </c>
      <c r="D290" s="69" t="str">
        <f t="shared" si="47"/>
        <v>Fully Paid</v>
      </c>
      <c r="E290" s="69" t="str">
        <f t="shared" si="55"/>
        <v>Fully Paid</v>
      </c>
      <c r="F290" s="69">
        <f t="shared" si="48"/>
        <v>0</v>
      </c>
      <c r="G290" s="70">
        <f t="shared" si="56"/>
        <v>0</v>
      </c>
      <c r="H290" s="47"/>
      <c r="I290" s="67"/>
      <c r="J290" s="47"/>
      <c r="K290" s="68">
        <f t="shared" si="49"/>
        <v>0</v>
      </c>
      <c r="L290" s="69">
        <f t="shared" si="50"/>
        <v>0</v>
      </c>
      <c r="M290" s="69" t="str">
        <f t="shared" si="51"/>
        <v>Fully Paid</v>
      </c>
      <c r="N290" s="69" t="str">
        <f t="shared" si="52"/>
        <v>Fully Paid</v>
      </c>
      <c r="O290" s="70">
        <f t="shared" si="53"/>
        <v>0</v>
      </c>
      <c r="P290" s="47"/>
    </row>
    <row r="291" spans="1:16" ht="15" customHeight="1" x14ac:dyDescent="0.25">
      <c r="A291" s="47"/>
      <c r="B291" s="68">
        <f t="shared" si="54"/>
        <v>0</v>
      </c>
      <c r="C291" s="69">
        <f t="shared" si="46"/>
        <v>0</v>
      </c>
      <c r="D291" s="69" t="str">
        <f t="shared" si="47"/>
        <v>Fully Paid</v>
      </c>
      <c r="E291" s="69" t="str">
        <f t="shared" si="55"/>
        <v>Fully Paid</v>
      </c>
      <c r="F291" s="69">
        <f t="shared" si="48"/>
        <v>0</v>
      </c>
      <c r="G291" s="70">
        <f t="shared" si="56"/>
        <v>0</v>
      </c>
      <c r="H291" s="47"/>
      <c r="I291" s="67"/>
      <c r="J291" s="47"/>
      <c r="K291" s="68">
        <f t="shared" si="49"/>
        <v>0</v>
      </c>
      <c r="L291" s="69">
        <f t="shared" si="50"/>
        <v>0</v>
      </c>
      <c r="M291" s="69" t="str">
        <f t="shared" si="51"/>
        <v>Fully Paid</v>
      </c>
      <c r="N291" s="69" t="str">
        <f t="shared" si="52"/>
        <v>Fully Paid</v>
      </c>
      <c r="O291" s="70">
        <f t="shared" si="53"/>
        <v>0</v>
      </c>
      <c r="P291" s="47"/>
    </row>
    <row r="292" spans="1:16" ht="15" customHeight="1" x14ac:dyDescent="0.25">
      <c r="A292" s="47"/>
      <c r="B292" s="68">
        <f t="shared" si="54"/>
        <v>0</v>
      </c>
      <c r="C292" s="69">
        <f t="shared" si="46"/>
        <v>0</v>
      </c>
      <c r="D292" s="69" t="str">
        <f t="shared" si="47"/>
        <v>Fully Paid</v>
      </c>
      <c r="E292" s="69" t="str">
        <f t="shared" si="55"/>
        <v>Fully Paid</v>
      </c>
      <c r="F292" s="69">
        <f t="shared" si="48"/>
        <v>0</v>
      </c>
      <c r="G292" s="70">
        <f t="shared" si="56"/>
        <v>0</v>
      </c>
      <c r="H292" s="47"/>
      <c r="I292" s="67"/>
      <c r="J292" s="47"/>
      <c r="K292" s="68">
        <f t="shared" si="49"/>
        <v>0</v>
      </c>
      <c r="L292" s="69">
        <f t="shared" si="50"/>
        <v>0</v>
      </c>
      <c r="M292" s="69" t="str">
        <f t="shared" si="51"/>
        <v>Fully Paid</v>
      </c>
      <c r="N292" s="69" t="str">
        <f t="shared" si="52"/>
        <v>Fully Paid</v>
      </c>
      <c r="O292" s="70">
        <f t="shared" si="53"/>
        <v>0</v>
      </c>
      <c r="P292" s="47"/>
    </row>
    <row r="293" spans="1:16" ht="15" customHeight="1" x14ac:dyDescent="0.25">
      <c r="A293" s="47"/>
      <c r="B293" s="68">
        <f t="shared" si="54"/>
        <v>0</v>
      </c>
      <c r="C293" s="69">
        <f t="shared" si="46"/>
        <v>0</v>
      </c>
      <c r="D293" s="69" t="str">
        <f t="shared" si="47"/>
        <v>Fully Paid</v>
      </c>
      <c r="E293" s="69" t="str">
        <f t="shared" si="55"/>
        <v>Fully Paid</v>
      </c>
      <c r="F293" s="69">
        <f t="shared" si="48"/>
        <v>0</v>
      </c>
      <c r="G293" s="70">
        <f t="shared" si="56"/>
        <v>0</v>
      </c>
      <c r="H293" s="47"/>
      <c r="I293" s="67"/>
      <c r="J293" s="47"/>
      <c r="K293" s="68">
        <f t="shared" si="49"/>
        <v>0</v>
      </c>
      <c r="L293" s="69">
        <f t="shared" si="50"/>
        <v>0</v>
      </c>
      <c r="M293" s="69" t="str">
        <f t="shared" si="51"/>
        <v>Fully Paid</v>
      </c>
      <c r="N293" s="69" t="str">
        <f t="shared" si="52"/>
        <v>Fully Paid</v>
      </c>
      <c r="O293" s="70">
        <f t="shared" si="53"/>
        <v>0</v>
      </c>
      <c r="P293" s="47"/>
    </row>
    <row r="294" spans="1:16" ht="15" customHeight="1" x14ac:dyDescent="0.25">
      <c r="A294" s="47"/>
      <c r="B294" s="68">
        <f t="shared" si="54"/>
        <v>0</v>
      </c>
      <c r="C294" s="69">
        <f t="shared" si="46"/>
        <v>0</v>
      </c>
      <c r="D294" s="69" t="str">
        <f t="shared" si="47"/>
        <v>Fully Paid</v>
      </c>
      <c r="E294" s="69" t="str">
        <f t="shared" si="55"/>
        <v>Fully Paid</v>
      </c>
      <c r="F294" s="69">
        <f t="shared" si="48"/>
        <v>0</v>
      </c>
      <c r="G294" s="70">
        <f t="shared" si="56"/>
        <v>0</v>
      </c>
      <c r="H294" s="47"/>
      <c r="I294" s="67"/>
      <c r="J294" s="47"/>
      <c r="K294" s="68">
        <f t="shared" si="49"/>
        <v>0</v>
      </c>
      <c r="L294" s="69">
        <f t="shared" si="50"/>
        <v>0</v>
      </c>
      <c r="M294" s="69" t="str">
        <f t="shared" si="51"/>
        <v>Fully Paid</v>
      </c>
      <c r="N294" s="69" t="str">
        <f t="shared" si="52"/>
        <v>Fully Paid</v>
      </c>
      <c r="O294" s="70">
        <f t="shared" si="53"/>
        <v>0</v>
      </c>
      <c r="P294" s="47"/>
    </row>
    <row r="295" spans="1:16" ht="15" customHeight="1" x14ac:dyDescent="0.25">
      <c r="A295" s="47"/>
      <c r="B295" s="68">
        <f t="shared" si="54"/>
        <v>0</v>
      </c>
      <c r="C295" s="69">
        <f t="shared" si="46"/>
        <v>0</v>
      </c>
      <c r="D295" s="69" t="str">
        <f t="shared" si="47"/>
        <v>Fully Paid</v>
      </c>
      <c r="E295" s="69" t="str">
        <f t="shared" si="55"/>
        <v>Fully Paid</v>
      </c>
      <c r="F295" s="69">
        <f t="shared" si="48"/>
        <v>0</v>
      </c>
      <c r="G295" s="70">
        <f t="shared" si="56"/>
        <v>0</v>
      </c>
      <c r="H295" s="47"/>
      <c r="I295" s="67"/>
      <c r="J295" s="47"/>
      <c r="K295" s="68">
        <f t="shared" si="49"/>
        <v>0</v>
      </c>
      <c r="L295" s="69">
        <f t="shared" si="50"/>
        <v>0</v>
      </c>
      <c r="M295" s="69" t="str">
        <f t="shared" si="51"/>
        <v>Fully Paid</v>
      </c>
      <c r="N295" s="69" t="str">
        <f t="shared" si="52"/>
        <v>Fully Paid</v>
      </c>
      <c r="O295" s="70">
        <f t="shared" si="53"/>
        <v>0</v>
      </c>
      <c r="P295" s="47"/>
    </row>
    <row r="296" spans="1:16" ht="15" customHeight="1" x14ac:dyDescent="0.25">
      <c r="A296" s="47"/>
      <c r="B296" s="68">
        <f t="shared" si="54"/>
        <v>0</v>
      </c>
      <c r="C296" s="69">
        <f t="shared" si="46"/>
        <v>0</v>
      </c>
      <c r="D296" s="69" t="str">
        <f t="shared" si="47"/>
        <v>Fully Paid</v>
      </c>
      <c r="E296" s="69" t="str">
        <f t="shared" si="55"/>
        <v>Fully Paid</v>
      </c>
      <c r="F296" s="69">
        <f t="shared" si="48"/>
        <v>0</v>
      </c>
      <c r="G296" s="70">
        <f t="shared" si="56"/>
        <v>0</v>
      </c>
      <c r="H296" s="47"/>
      <c r="I296" s="67"/>
      <c r="J296" s="47"/>
      <c r="K296" s="68">
        <f t="shared" si="49"/>
        <v>0</v>
      </c>
      <c r="L296" s="69">
        <f t="shared" si="50"/>
        <v>0</v>
      </c>
      <c r="M296" s="69" t="str">
        <f t="shared" si="51"/>
        <v>Fully Paid</v>
      </c>
      <c r="N296" s="69" t="str">
        <f t="shared" si="52"/>
        <v>Fully Paid</v>
      </c>
      <c r="O296" s="70">
        <f t="shared" si="53"/>
        <v>0</v>
      </c>
      <c r="P296" s="47"/>
    </row>
    <row r="297" spans="1:16" ht="15" customHeight="1" x14ac:dyDescent="0.25">
      <c r="A297" s="47"/>
      <c r="B297" s="68">
        <f t="shared" si="54"/>
        <v>0</v>
      </c>
      <c r="C297" s="69">
        <f t="shared" si="46"/>
        <v>0</v>
      </c>
      <c r="D297" s="69" t="str">
        <f t="shared" si="47"/>
        <v>Fully Paid</v>
      </c>
      <c r="E297" s="69" t="str">
        <f t="shared" si="55"/>
        <v>Fully Paid</v>
      </c>
      <c r="F297" s="69">
        <f t="shared" si="48"/>
        <v>0</v>
      </c>
      <c r="G297" s="70">
        <f t="shared" si="56"/>
        <v>0</v>
      </c>
      <c r="H297" s="47"/>
      <c r="I297" s="67"/>
      <c r="J297" s="47"/>
      <c r="K297" s="68">
        <f t="shared" si="49"/>
        <v>0</v>
      </c>
      <c r="L297" s="69">
        <f t="shared" si="50"/>
        <v>0</v>
      </c>
      <c r="M297" s="69" t="str">
        <f t="shared" si="51"/>
        <v>Fully Paid</v>
      </c>
      <c r="N297" s="69" t="str">
        <f t="shared" si="52"/>
        <v>Fully Paid</v>
      </c>
      <c r="O297" s="70">
        <f t="shared" si="53"/>
        <v>0</v>
      </c>
      <c r="P297" s="47"/>
    </row>
    <row r="298" spans="1:16" ht="15" customHeight="1" x14ac:dyDescent="0.25">
      <c r="A298" s="47"/>
      <c r="B298" s="68">
        <f t="shared" si="54"/>
        <v>0</v>
      </c>
      <c r="C298" s="69">
        <f t="shared" si="46"/>
        <v>0</v>
      </c>
      <c r="D298" s="69" t="str">
        <f t="shared" si="47"/>
        <v>Fully Paid</v>
      </c>
      <c r="E298" s="69" t="str">
        <f t="shared" si="55"/>
        <v>Fully Paid</v>
      </c>
      <c r="F298" s="69">
        <f t="shared" si="48"/>
        <v>0</v>
      </c>
      <c r="G298" s="70">
        <f t="shared" si="56"/>
        <v>0</v>
      </c>
      <c r="H298" s="47"/>
      <c r="I298" s="67"/>
      <c r="J298" s="47"/>
      <c r="K298" s="68">
        <f t="shared" si="49"/>
        <v>0</v>
      </c>
      <c r="L298" s="69">
        <f t="shared" si="50"/>
        <v>0</v>
      </c>
      <c r="M298" s="69" t="str">
        <f t="shared" si="51"/>
        <v>Fully Paid</v>
      </c>
      <c r="N298" s="69" t="str">
        <f t="shared" si="52"/>
        <v>Fully Paid</v>
      </c>
      <c r="O298" s="70">
        <f t="shared" si="53"/>
        <v>0</v>
      </c>
      <c r="P298" s="47"/>
    </row>
    <row r="299" spans="1:16" ht="15" customHeight="1" x14ac:dyDescent="0.25">
      <c r="A299" s="47"/>
      <c r="B299" s="68">
        <f t="shared" si="54"/>
        <v>0</v>
      </c>
      <c r="C299" s="69">
        <f t="shared" si="46"/>
        <v>0</v>
      </c>
      <c r="D299" s="69" t="str">
        <f t="shared" si="47"/>
        <v>Fully Paid</v>
      </c>
      <c r="E299" s="69" t="str">
        <f t="shared" si="55"/>
        <v>Fully Paid</v>
      </c>
      <c r="F299" s="69">
        <f t="shared" si="48"/>
        <v>0</v>
      </c>
      <c r="G299" s="70">
        <f t="shared" si="56"/>
        <v>0</v>
      </c>
      <c r="H299" s="47"/>
      <c r="I299" s="67"/>
      <c r="J299" s="47"/>
      <c r="K299" s="68">
        <f t="shared" si="49"/>
        <v>0</v>
      </c>
      <c r="L299" s="69">
        <f t="shared" si="50"/>
        <v>0</v>
      </c>
      <c r="M299" s="69" t="str">
        <f t="shared" si="51"/>
        <v>Fully Paid</v>
      </c>
      <c r="N299" s="69" t="str">
        <f t="shared" si="52"/>
        <v>Fully Paid</v>
      </c>
      <c r="O299" s="70">
        <f t="shared" si="53"/>
        <v>0</v>
      </c>
      <c r="P299" s="47"/>
    </row>
    <row r="300" spans="1:16" ht="15" customHeight="1" x14ac:dyDescent="0.25">
      <c r="A300" s="47"/>
      <c r="B300" s="68">
        <f t="shared" si="54"/>
        <v>0</v>
      </c>
      <c r="C300" s="69">
        <f t="shared" si="46"/>
        <v>0</v>
      </c>
      <c r="D300" s="69" t="str">
        <f t="shared" si="47"/>
        <v>Fully Paid</v>
      </c>
      <c r="E300" s="69" t="str">
        <f t="shared" si="55"/>
        <v>Fully Paid</v>
      </c>
      <c r="F300" s="69">
        <f t="shared" si="48"/>
        <v>0</v>
      </c>
      <c r="G300" s="70">
        <f t="shared" si="56"/>
        <v>0</v>
      </c>
      <c r="H300" s="47"/>
      <c r="I300" s="67"/>
      <c r="J300" s="47"/>
      <c r="K300" s="68">
        <f t="shared" si="49"/>
        <v>0</v>
      </c>
      <c r="L300" s="69">
        <f t="shared" si="50"/>
        <v>0</v>
      </c>
      <c r="M300" s="69" t="str">
        <f t="shared" si="51"/>
        <v>Fully Paid</v>
      </c>
      <c r="N300" s="69" t="str">
        <f t="shared" si="52"/>
        <v>Fully Paid</v>
      </c>
      <c r="O300" s="70">
        <f t="shared" si="53"/>
        <v>0</v>
      </c>
      <c r="P300" s="47"/>
    </row>
    <row r="301" spans="1:16" ht="15" customHeight="1" x14ac:dyDescent="0.25">
      <c r="A301" s="47"/>
      <c r="B301" s="68">
        <f t="shared" si="54"/>
        <v>0</v>
      </c>
      <c r="C301" s="69">
        <f t="shared" si="46"/>
        <v>0</v>
      </c>
      <c r="D301" s="69" t="str">
        <f t="shared" si="47"/>
        <v>Fully Paid</v>
      </c>
      <c r="E301" s="69" t="str">
        <f t="shared" si="55"/>
        <v>Fully Paid</v>
      </c>
      <c r="F301" s="69">
        <f t="shared" si="48"/>
        <v>0</v>
      </c>
      <c r="G301" s="70">
        <f t="shared" si="56"/>
        <v>0</v>
      </c>
      <c r="H301" s="47"/>
      <c r="I301" s="67"/>
      <c r="J301" s="47"/>
      <c r="K301" s="68">
        <f t="shared" si="49"/>
        <v>0</v>
      </c>
      <c r="L301" s="69">
        <f t="shared" si="50"/>
        <v>0</v>
      </c>
      <c r="M301" s="69" t="str">
        <f t="shared" si="51"/>
        <v>Fully Paid</v>
      </c>
      <c r="N301" s="69" t="str">
        <f t="shared" si="52"/>
        <v>Fully Paid</v>
      </c>
      <c r="O301" s="70">
        <f t="shared" si="53"/>
        <v>0</v>
      </c>
      <c r="P301" s="47"/>
    </row>
    <row r="302" spans="1:16" ht="15" customHeight="1" x14ac:dyDescent="0.25">
      <c r="A302" s="47"/>
      <c r="B302" s="68">
        <f t="shared" si="54"/>
        <v>0</v>
      </c>
      <c r="C302" s="69">
        <f t="shared" si="46"/>
        <v>0</v>
      </c>
      <c r="D302" s="69" t="str">
        <f t="shared" si="47"/>
        <v>Fully Paid</v>
      </c>
      <c r="E302" s="69" t="str">
        <f t="shared" si="55"/>
        <v>Fully Paid</v>
      </c>
      <c r="F302" s="69">
        <f t="shared" si="48"/>
        <v>0</v>
      </c>
      <c r="G302" s="70">
        <f t="shared" si="56"/>
        <v>0</v>
      </c>
      <c r="H302" s="47"/>
      <c r="I302" s="67"/>
      <c r="J302" s="47"/>
      <c r="K302" s="68">
        <f t="shared" si="49"/>
        <v>0</v>
      </c>
      <c r="L302" s="69">
        <f t="shared" si="50"/>
        <v>0</v>
      </c>
      <c r="M302" s="69" t="str">
        <f t="shared" si="51"/>
        <v>Fully Paid</v>
      </c>
      <c r="N302" s="69" t="str">
        <f t="shared" si="52"/>
        <v>Fully Paid</v>
      </c>
      <c r="O302" s="70">
        <f t="shared" si="53"/>
        <v>0</v>
      </c>
      <c r="P302" s="47"/>
    </row>
    <row r="303" spans="1:16" ht="15" customHeight="1" x14ac:dyDescent="0.25">
      <c r="A303" s="47"/>
      <c r="B303" s="68">
        <f t="shared" si="54"/>
        <v>0</v>
      </c>
      <c r="C303" s="69">
        <f t="shared" si="46"/>
        <v>0</v>
      </c>
      <c r="D303" s="69" t="str">
        <f t="shared" si="47"/>
        <v>Fully Paid</v>
      </c>
      <c r="E303" s="69" t="str">
        <f t="shared" si="55"/>
        <v>Fully Paid</v>
      </c>
      <c r="F303" s="69">
        <f t="shared" si="48"/>
        <v>0</v>
      </c>
      <c r="G303" s="70">
        <f t="shared" si="56"/>
        <v>0</v>
      </c>
      <c r="H303" s="47"/>
      <c r="I303" s="67"/>
      <c r="J303" s="47"/>
      <c r="K303" s="68">
        <f t="shared" si="49"/>
        <v>0</v>
      </c>
      <c r="L303" s="69">
        <f t="shared" si="50"/>
        <v>0</v>
      </c>
      <c r="M303" s="69" t="str">
        <f t="shared" si="51"/>
        <v>Fully Paid</v>
      </c>
      <c r="N303" s="69" t="str">
        <f t="shared" si="52"/>
        <v>Fully Paid</v>
      </c>
      <c r="O303" s="70">
        <f t="shared" si="53"/>
        <v>0</v>
      </c>
      <c r="P303" s="47"/>
    </row>
    <row r="304" spans="1:16" ht="15" customHeight="1" x14ac:dyDescent="0.25">
      <c r="A304" s="47"/>
      <c r="B304" s="68">
        <f t="shared" si="54"/>
        <v>0</v>
      </c>
      <c r="C304" s="69">
        <f t="shared" si="46"/>
        <v>0</v>
      </c>
      <c r="D304" s="69" t="str">
        <f t="shared" si="47"/>
        <v>Fully Paid</v>
      </c>
      <c r="E304" s="69" t="str">
        <f t="shared" si="55"/>
        <v>Fully Paid</v>
      </c>
      <c r="F304" s="69">
        <f t="shared" si="48"/>
        <v>0</v>
      </c>
      <c r="G304" s="70">
        <f t="shared" si="56"/>
        <v>0</v>
      </c>
      <c r="H304" s="47"/>
      <c r="I304" s="67"/>
      <c r="J304" s="47"/>
      <c r="K304" s="68">
        <f t="shared" si="49"/>
        <v>0</v>
      </c>
      <c r="L304" s="69">
        <f t="shared" si="50"/>
        <v>0</v>
      </c>
      <c r="M304" s="69" t="str">
        <f t="shared" si="51"/>
        <v>Fully Paid</v>
      </c>
      <c r="N304" s="69" t="str">
        <f t="shared" si="52"/>
        <v>Fully Paid</v>
      </c>
      <c r="O304" s="70">
        <f t="shared" si="53"/>
        <v>0</v>
      </c>
      <c r="P304" s="47"/>
    </row>
    <row r="305" spans="1:16" ht="15" customHeight="1" x14ac:dyDescent="0.25">
      <c r="A305" s="47"/>
      <c r="B305" s="68">
        <f t="shared" si="54"/>
        <v>0</v>
      </c>
      <c r="C305" s="69">
        <f t="shared" si="46"/>
        <v>0</v>
      </c>
      <c r="D305" s="69" t="str">
        <f t="shared" si="47"/>
        <v>Fully Paid</v>
      </c>
      <c r="E305" s="69" t="str">
        <f t="shared" si="55"/>
        <v>Fully Paid</v>
      </c>
      <c r="F305" s="69">
        <f t="shared" si="48"/>
        <v>0</v>
      </c>
      <c r="G305" s="70">
        <f t="shared" si="56"/>
        <v>0</v>
      </c>
      <c r="H305" s="47"/>
      <c r="I305" s="67"/>
      <c r="J305" s="47"/>
      <c r="K305" s="68">
        <f t="shared" si="49"/>
        <v>0</v>
      </c>
      <c r="L305" s="69">
        <f t="shared" si="50"/>
        <v>0</v>
      </c>
      <c r="M305" s="69" t="str">
        <f t="shared" si="51"/>
        <v>Fully Paid</v>
      </c>
      <c r="N305" s="69" t="str">
        <f t="shared" si="52"/>
        <v>Fully Paid</v>
      </c>
      <c r="O305" s="70">
        <f t="shared" si="53"/>
        <v>0</v>
      </c>
      <c r="P305" s="47"/>
    </row>
    <row r="306" spans="1:16" ht="15" customHeight="1" x14ac:dyDescent="0.25">
      <c r="A306" s="47"/>
      <c r="B306" s="68">
        <f t="shared" si="54"/>
        <v>0</v>
      </c>
      <c r="C306" s="69">
        <f t="shared" si="46"/>
        <v>0</v>
      </c>
      <c r="D306" s="69" t="str">
        <f t="shared" si="47"/>
        <v>Fully Paid</v>
      </c>
      <c r="E306" s="69" t="str">
        <f t="shared" si="55"/>
        <v>Fully Paid</v>
      </c>
      <c r="F306" s="69">
        <f t="shared" si="48"/>
        <v>0</v>
      </c>
      <c r="G306" s="70">
        <f t="shared" si="56"/>
        <v>0</v>
      </c>
      <c r="H306" s="47"/>
      <c r="I306" s="67"/>
      <c r="J306" s="47"/>
      <c r="K306" s="68">
        <f t="shared" si="49"/>
        <v>0</v>
      </c>
      <c r="L306" s="69">
        <f t="shared" si="50"/>
        <v>0</v>
      </c>
      <c r="M306" s="69" t="str">
        <f t="shared" si="51"/>
        <v>Fully Paid</v>
      </c>
      <c r="N306" s="69" t="str">
        <f t="shared" si="52"/>
        <v>Fully Paid</v>
      </c>
      <c r="O306" s="70">
        <f t="shared" si="53"/>
        <v>0</v>
      </c>
      <c r="P306" s="47"/>
    </row>
    <row r="307" spans="1:16" ht="15" customHeight="1" x14ac:dyDescent="0.25">
      <c r="A307" s="47"/>
      <c r="B307" s="68">
        <f t="shared" si="54"/>
        <v>0</v>
      </c>
      <c r="C307" s="69">
        <f t="shared" si="46"/>
        <v>0</v>
      </c>
      <c r="D307" s="69" t="str">
        <f t="shared" si="47"/>
        <v>Fully Paid</v>
      </c>
      <c r="E307" s="69" t="str">
        <f t="shared" si="55"/>
        <v>Fully Paid</v>
      </c>
      <c r="F307" s="69">
        <f t="shared" si="48"/>
        <v>0</v>
      </c>
      <c r="G307" s="70">
        <f t="shared" si="56"/>
        <v>0</v>
      </c>
      <c r="H307" s="47"/>
      <c r="I307" s="67"/>
      <c r="J307" s="47"/>
      <c r="K307" s="68">
        <f t="shared" si="49"/>
        <v>0</v>
      </c>
      <c r="L307" s="69">
        <f t="shared" si="50"/>
        <v>0</v>
      </c>
      <c r="M307" s="69" t="str">
        <f t="shared" si="51"/>
        <v>Fully Paid</v>
      </c>
      <c r="N307" s="69" t="str">
        <f t="shared" si="52"/>
        <v>Fully Paid</v>
      </c>
      <c r="O307" s="70">
        <f t="shared" si="53"/>
        <v>0</v>
      </c>
      <c r="P307" s="47"/>
    </row>
    <row r="308" spans="1:16" ht="15" customHeight="1" x14ac:dyDescent="0.25">
      <c r="A308" s="47"/>
      <c r="B308" s="68">
        <f t="shared" si="54"/>
        <v>0</v>
      </c>
      <c r="C308" s="69">
        <f t="shared" si="46"/>
        <v>0</v>
      </c>
      <c r="D308" s="69" t="str">
        <f t="shared" si="47"/>
        <v>Fully Paid</v>
      </c>
      <c r="E308" s="69" t="str">
        <f t="shared" si="55"/>
        <v>Fully Paid</v>
      </c>
      <c r="F308" s="69">
        <f t="shared" si="48"/>
        <v>0</v>
      </c>
      <c r="G308" s="70">
        <f t="shared" si="56"/>
        <v>0</v>
      </c>
      <c r="H308" s="47"/>
      <c r="I308" s="67"/>
      <c r="J308" s="47"/>
      <c r="K308" s="68">
        <f t="shared" si="49"/>
        <v>0</v>
      </c>
      <c r="L308" s="69">
        <f t="shared" si="50"/>
        <v>0</v>
      </c>
      <c r="M308" s="69" t="str">
        <f t="shared" si="51"/>
        <v>Fully Paid</v>
      </c>
      <c r="N308" s="69" t="str">
        <f t="shared" si="52"/>
        <v>Fully Paid</v>
      </c>
      <c r="O308" s="70">
        <f t="shared" si="53"/>
        <v>0</v>
      </c>
      <c r="P308" s="47"/>
    </row>
    <row r="309" spans="1:16" ht="15" customHeight="1" x14ac:dyDescent="0.25">
      <c r="A309" s="47"/>
      <c r="B309" s="68">
        <f t="shared" si="54"/>
        <v>0</v>
      </c>
      <c r="C309" s="69">
        <f t="shared" si="46"/>
        <v>0</v>
      </c>
      <c r="D309" s="69" t="str">
        <f t="shared" si="47"/>
        <v>Fully Paid</v>
      </c>
      <c r="E309" s="69" t="str">
        <f t="shared" si="55"/>
        <v>Fully Paid</v>
      </c>
      <c r="F309" s="69">
        <f t="shared" si="48"/>
        <v>0</v>
      </c>
      <c r="G309" s="70">
        <f t="shared" si="56"/>
        <v>0</v>
      </c>
      <c r="H309" s="47"/>
      <c r="I309" s="67"/>
      <c r="J309" s="47"/>
      <c r="K309" s="68">
        <f t="shared" si="49"/>
        <v>0</v>
      </c>
      <c r="L309" s="69">
        <f t="shared" si="50"/>
        <v>0</v>
      </c>
      <c r="M309" s="69" t="str">
        <f t="shared" si="51"/>
        <v>Fully Paid</v>
      </c>
      <c r="N309" s="69" t="str">
        <f t="shared" si="52"/>
        <v>Fully Paid</v>
      </c>
      <c r="O309" s="70">
        <f t="shared" si="53"/>
        <v>0</v>
      </c>
      <c r="P309" s="47"/>
    </row>
    <row r="310" spans="1:16" ht="15" customHeight="1" x14ac:dyDescent="0.25">
      <c r="A310" s="47"/>
      <c r="B310" s="68">
        <f t="shared" si="54"/>
        <v>0</v>
      </c>
      <c r="C310" s="69">
        <f t="shared" si="46"/>
        <v>0</v>
      </c>
      <c r="D310" s="69" t="str">
        <f t="shared" si="47"/>
        <v>Fully Paid</v>
      </c>
      <c r="E310" s="69" t="str">
        <f t="shared" si="55"/>
        <v>Fully Paid</v>
      </c>
      <c r="F310" s="69">
        <f t="shared" si="48"/>
        <v>0</v>
      </c>
      <c r="G310" s="70">
        <f t="shared" si="56"/>
        <v>0</v>
      </c>
      <c r="H310" s="47"/>
      <c r="I310" s="67"/>
      <c r="J310" s="47"/>
      <c r="K310" s="68">
        <f t="shared" si="49"/>
        <v>0</v>
      </c>
      <c r="L310" s="69">
        <f t="shared" si="50"/>
        <v>0</v>
      </c>
      <c r="M310" s="69" t="str">
        <f t="shared" si="51"/>
        <v>Fully Paid</v>
      </c>
      <c r="N310" s="69" t="str">
        <f t="shared" si="52"/>
        <v>Fully Paid</v>
      </c>
      <c r="O310" s="70">
        <f t="shared" si="53"/>
        <v>0</v>
      </c>
      <c r="P310" s="47"/>
    </row>
    <row r="311" spans="1:16" ht="15" customHeight="1" x14ac:dyDescent="0.25">
      <c r="A311" s="47"/>
      <c r="B311" s="68">
        <f t="shared" si="54"/>
        <v>0</v>
      </c>
      <c r="C311" s="69">
        <f t="shared" si="46"/>
        <v>0</v>
      </c>
      <c r="D311" s="69" t="str">
        <f t="shared" si="47"/>
        <v>Fully Paid</v>
      </c>
      <c r="E311" s="69" t="str">
        <f t="shared" si="55"/>
        <v>Fully Paid</v>
      </c>
      <c r="F311" s="69">
        <f t="shared" si="48"/>
        <v>0</v>
      </c>
      <c r="G311" s="70">
        <f t="shared" si="56"/>
        <v>0</v>
      </c>
      <c r="H311" s="47"/>
      <c r="I311" s="67"/>
      <c r="J311" s="47"/>
      <c r="K311" s="68">
        <f t="shared" si="49"/>
        <v>0</v>
      </c>
      <c r="L311" s="69">
        <f t="shared" si="50"/>
        <v>0</v>
      </c>
      <c r="M311" s="69" t="str">
        <f t="shared" si="51"/>
        <v>Fully Paid</v>
      </c>
      <c r="N311" s="69" t="str">
        <f t="shared" si="52"/>
        <v>Fully Paid</v>
      </c>
      <c r="O311" s="70">
        <f t="shared" si="53"/>
        <v>0</v>
      </c>
      <c r="P311" s="47"/>
    </row>
    <row r="312" spans="1:16" ht="15" customHeight="1" x14ac:dyDescent="0.25">
      <c r="A312" s="47"/>
      <c r="B312" s="68">
        <f t="shared" si="54"/>
        <v>0</v>
      </c>
      <c r="C312" s="69">
        <f t="shared" si="46"/>
        <v>0</v>
      </c>
      <c r="D312" s="69" t="str">
        <f t="shared" si="47"/>
        <v>Fully Paid</v>
      </c>
      <c r="E312" s="69" t="str">
        <f t="shared" si="55"/>
        <v>Fully Paid</v>
      </c>
      <c r="F312" s="69">
        <f t="shared" si="48"/>
        <v>0</v>
      </c>
      <c r="G312" s="70">
        <f t="shared" si="56"/>
        <v>0</v>
      </c>
      <c r="H312" s="47"/>
      <c r="I312" s="67"/>
      <c r="J312" s="47"/>
      <c r="K312" s="68">
        <f t="shared" si="49"/>
        <v>0</v>
      </c>
      <c r="L312" s="69">
        <f t="shared" si="50"/>
        <v>0</v>
      </c>
      <c r="M312" s="69" t="str">
        <f t="shared" si="51"/>
        <v>Fully Paid</v>
      </c>
      <c r="N312" s="69" t="str">
        <f t="shared" si="52"/>
        <v>Fully Paid</v>
      </c>
      <c r="O312" s="70">
        <f t="shared" si="53"/>
        <v>0</v>
      </c>
      <c r="P312" s="47"/>
    </row>
    <row r="313" spans="1:16" ht="15" customHeight="1" x14ac:dyDescent="0.25">
      <c r="A313" s="47"/>
      <c r="B313" s="68">
        <f t="shared" si="54"/>
        <v>0</v>
      </c>
      <c r="C313" s="69">
        <f t="shared" si="46"/>
        <v>0</v>
      </c>
      <c r="D313" s="69" t="str">
        <f t="shared" si="47"/>
        <v>Fully Paid</v>
      </c>
      <c r="E313" s="69" t="str">
        <f t="shared" si="55"/>
        <v>Fully Paid</v>
      </c>
      <c r="F313" s="69">
        <f t="shared" si="48"/>
        <v>0</v>
      </c>
      <c r="G313" s="70">
        <f t="shared" si="56"/>
        <v>0</v>
      </c>
      <c r="H313" s="47"/>
      <c r="I313" s="67"/>
      <c r="J313" s="47"/>
      <c r="K313" s="68">
        <f t="shared" si="49"/>
        <v>0</v>
      </c>
      <c r="L313" s="69">
        <f t="shared" si="50"/>
        <v>0</v>
      </c>
      <c r="M313" s="69" t="str">
        <f t="shared" si="51"/>
        <v>Fully Paid</v>
      </c>
      <c r="N313" s="69" t="str">
        <f t="shared" si="52"/>
        <v>Fully Paid</v>
      </c>
      <c r="O313" s="70">
        <f t="shared" si="53"/>
        <v>0</v>
      </c>
      <c r="P313" s="47"/>
    </row>
    <row r="314" spans="1:16" ht="15" customHeight="1" x14ac:dyDescent="0.25">
      <c r="A314" s="47"/>
      <c r="B314" s="68">
        <f t="shared" si="54"/>
        <v>0</v>
      </c>
      <c r="C314" s="69">
        <f t="shared" si="46"/>
        <v>0</v>
      </c>
      <c r="D314" s="69" t="str">
        <f t="shared" si="47"/>
        <v>Fully Paid</v>
      </c>
      <c r="E314" s="69" t="str">
        <f t="shared" si="55"/>
        <v>Fully Paid</v>
      </c>
      <c r="F314" s="69">
        <f t="shared" si="48"/>
        <v>0</v>
      </c>
      <c r="G314" s="70">
        <f t="shared" si="56"/>
        <v>0</v>
      </c>
      <c r="H314" s="47"/>
      <c r="I314" s="67"/>
      <c r="J314" s="47"/>
      <c r="K314" s="68">
        <f t="shared" si="49"/>
        <v>0</v>
      </c>
      <c r="L314" s="69">
        <f t="shared" si="50"/>
        <v>0</v>
      </c>
      <c r="M314" s="69" t="str">
        <f t="shared" si="51"/>
        <v>Fully Paid</v>
      </c>
      <c r="N314" s="69" t="str">
        <f t="shared" si="52"/>
        <v>Fully Paid</v>
      </c>
      <c r="O314" s="70">
        <f t="shared" si="53"/>
        <v>0</v>
      </c>
      <c r="P314" s="47"/>
    </row>
    <row r="315" spans="1:16" ht="15" customHeight="1" x14ac:dyDescent="0.25">
      <c r="A315" s="47"/>
      <c r="B315" s="68">
        <f t="shared" si="54"/>
        <v>0</v>
      </c>
      <c r="C315" s="69">
        <f t="shared" si="46"/>
        <v>0</v>
      </c>
      <c r="D315" s="69" t="str">
        <f t="shared" si="47"/>
        <v>Fully Paid</v>
      </c>
      <c r="E315" s="69" t="str">
        <f t="shared" si="55"/>
        <v>Fully Paid</v>
      </c>
      <c r="F315" s="69">
        <f t="shared" si="48"/>
        <v>0</v>
      </c>
      <c r="G315" s="70">
        <f t="shared" si="56"/>
        <v>0</v>
      </c>
      <c r="H315" s="47"/>
      <c r="I315" s="67"/>
      <c r="J315" s="47"/>
      <c r="K315" s="68">
        <f t="shared" si="49"/>
        <v>0</v>
      </c>
      <c r="L315" s="69">
        <f t="shared" si="50"/>
        <v>0</v>
      </c>
      <c r="M315" s="69" t="str">
        <f t="shared" si="51"/>
        <v>Fully Paid</v>
      </c>
      <c r="N315" s="69" t="str">
        <f t="shared" si="52"/>
        <v>Fully Paid</v>
      </c>
      <c r="O315" s="70">
        <f t="shared" si="53"/>
        <v>0</v>
      </c>
      <c r="P315" s="47"/>
    </row>
    <row r="316" spans="1:16" ht="15" customHeight="1" x14ac:dyDescent="0.25">
      <c r="A316" s="47"/>
      <c r="B316" s="68">
        <f t="shared" si="54"/>
        <v>0</v>
      </c>
      <c r="C316" s="69">
        <f t="shared" si="46"/>
        <v>0</v>
      </c>
      <c r="D316" s="69" t="str">
        <f t="shared" si="47"/>
        <v>Fully Paid</v>
      </c>
      <c r="E316" s="69" t="str">
        <f t="shared" si="55"/>
        <v>Fully Paid</v>
      </c>
      <c r="F316" s="69">
        <f t="shared" si="48"/>
        <v>0</v>
      </c>
      <c r="G316" s="70">
        <f t="shared" si="56"/>
        <v>0</v>
      </c>
      <c r="H316" s="47"/>
      <c r="I316" s="67"/>
      <c r="J316" s="47"/>
      <c r="K316" s="68">
        <f t="shared" si="49"/>
        <v>0</v>
      </c>
      <c r="L316" s="69">
        <f t="shared" si="50"/>
        <v>0</v>
      </c>
      <c r="M316" s="69" t="str">
        <f t="shared" si="51"/>
        <v>Fully Paid</v>
      </c>
      <c r="N316" s="69" t="str">
        <f t="shared" si="52"/>
        <v>Fully Paid</v>
      </c>
      <c r="O316" s="70">
        <f t="shared" si="53"/>
        <v>0</v>
      </c>
      <c r="P316" s="47"/>
    </row>
    <row r="317" spans="1:16" ht="15" customHeight="1" x14ac:dyDescent="0.25">
      <c r="A317" s="47"/>
      <c r="B317" s="68">
        <f t="shared" si="54"/>
        <v>0</v>
      </c>
      <c r="C317" s="69">
        <f t="shared" si="46"/>
        <v>0</v>
      </c>
      <c r="D317" s="69" t="str">
        <f t="shared" si="47"/>
        <v>Fully Paid</v>
      </c>
      <c r="E317" s="69" t="str">
        <f t="shared" si="55"/>
        <v>Fully Paid</v>
      </c>
      <c r="F317" s="69">
        <f t="shared" si="48"/>
        <v>0</v>
      </c>
      <c r="G317" s="70">
        <f t="shared" si="56"/>
        <v>0</v>
      </c>
      <c r="H317" s="47"/>
      <c r="I317" s="67"/>
      <c r="J317" s="47"/>
      <c r="K317" s="68">
        <f t="shared" si="49"/>
        <v>0</v>
      </c>
      <c r="L317" s="69">
        <f t="shared" si="50"/>
        <v>0</v>
      </c>
      <c r="M317" s="69" t="str">
        <f t="shared" si="51"/>
        <v>Fully Paid</v>
      </c>
      <c r="N317" s="69" t="str">
        <f t="shared" si="52"/>
        <v>Fully Paid</v>
      </c>
      <c r="O317" s="70">
        <f t="shared" si="53"/>
        <v>0</v>
      </c>
      <c r="P317" s="47"/>
    </row>
    <row r="318" spans="1:16" ht="15" customHeight="1" x14ac:dyDescent="0.25">
      <c r="A318" s="47"/>
      <c r="B318" s="68">
        <f t="shared" si="54"/>
        <v>0</v>
      </c>
      <c r="C318" s="69">
        <f t="shared" si="46"/>
        <v>0</v>
      </c>
      <c r="D318" s="69" t="str">
        <f t="shared" si="47"/>
        <v>Fully Paid</v>
      </c>
      <c r="E318" s="69" t="str">
        <f t="shared" si="55"/>
        <v>Fully Paid</v>
      </c>
      <c r="F318" s="69">
        <f t="shared" si="48"/>
        <v>0</v>
      </c>
      <c r="G318" s="70">
        <f t="shared" si="56"/>
        <v>0</v>
      </c>
      <c r="H318" s="47"/>
      <c r="I318" s="67"/>
      <c r="J318" s="47"/>
      <c r="K318" s="68">
        <f t="shared" si="49"/>
        <v>0</v>
      </c>
      <c r="L318" s="69">
        <f t="shared" si="50"/>
        <v>0</v>
      </c>
      <c r="M318" s="69" t="str">
        <f t="shared" si="51"/>
        <v>Fully Paid</v>
      </c>
      <c r="N318" s="69" t="str">
        <f t="shared" si="52"/>
        <v>Fully Paid</v>
      </c>
      <c r="O318" s="70">
        <f t="shared" si="53"/>
        <v>0</v>
      </c>
      <c r="P318" s="47"/>
    </row>
    <row r="319" spans="1:16" ht="15" customHeight="1" x14ac:dyDescent="0.25">
      <c r="A319" s="47"/>
      <c r="B319" s="68">
        <f t="shared" si="54"/>
        <v>0</v>
      </c>
      <c r="C319" s="69">
        <f t="shared" si="46"/>
        <v>0</v>
      </c>
      <c r="D319" s="69" t="str">
        <f t="shared" si="47"/>
        <v>Fully Paid</v>
      </c>
      <c r="E319" s="69" t="str">
        <f t="shared" si="55"/>
        <v>Fully Paid</v>
      </c>
      <c r="F319" s="69">
        <f t="shared" si="48"/>
        <v>0</v>
      </c>
      <c r="G319" s="70">
        <f t="shared" si="56"/>
        <v>0</v>
      </c>
      <c r="H319" s="47"/>
      <c r="I319" s="67"/>
      <c r="J319" s="47"/>
      <c r="K319" s="68">
        <f t="shared" si="49"/>
        <v>0</v>
      </c>
      <c r="L319" s="69">
        <f t="shared" si="50"/>
        <v>0</v>
      </c>
      <c r="M319" s="69" t="str">
        <f t="shared" si="51"/>
        <v>Fully Paid</v>
      </c>
      <c r="N319" s="69" t="str">
        <f t="shared" si="52"/>
        <v>Fully Paid</v>
      </c>
      <c r="O319" s="70">
        <f t="shared" si="53"/>
        <v>0</v>
      </c>
      <c r="P319" s="47"/>
    </row>
    <row r="320" spans="1:16" ht="15" customHeight="1" x14ac:dyDescent="0.25">
      <c r="A320" s="47"/>
      <c r="B320" s="68">
        <f t="shared" si="54"/>
        <v>0</v>
      </c>
      <c r="C320" s="69">
        <f t="shared" si="46"/>
        <v>0</v>
      </c>
      <c r="D320" s="69" t="str">
        <f t="shared" si="47"/>
        <v>Fully Paid</v>
      </c>
      <c r="E320" s="69" t="str">
        <f t="shared" si="55"/>
        <v>Fully Paid</v>
      </c>
      <c r="F320" s="69">
        <f t="shared" si="48"/>
        <v>0</v>
      </c>
      <c r="G320" s="70">
        <f t="shared" si="56"/>
        <v>0</v>
      </c>
      <c r="H320" s="47"/>
      <c r="I320" s="67"/>
      <c r="J320" s="47"/>
      <c r="K320" s="68">
        <f t="shared" si="49"/>
        <v>0</v>
      </c>
      <c r="L320" s="69">
        <f t="shared" si="50"/>
        <v>0</v>
      </c>
      <c r="M320" s="69" t="str">
        <f t="shared" si="51"/>
        <v>Fully Paid</v>
      </c>
      <c r="N320" s="69" t="str">
        <f t="shared" si="52"/>
        <v>Fully Paid</v>
      </c>
      <c r="O320" s="70">
        <f t="shared" si="53"/>
        <v>0</v>
      </c>
      <c r="P320" s="47"/>
    </row>
    <row r="321" spans="1:16" ht="15" customHeight="1" x14ac:dyDescent="0.25">
      <c r="A321" s="47"/>
      <c r="B321" s="68">
        <f t="shared" si="54"/>
        <v>0</v>
      </c>
      <c r="C321" s="69">
        <f t="shared" si="46"/>
        <v>0</v>
      </c>
      <c r="D321" s="69" t="str">
        <f t="shared" si="47"/>
        <v>Fully Paid</v>
      </c>
      <c r="E321" s="69" t="str">
        <f t="shared" si="55"/>
        <v>Fully Paid</v>
      </c>
      <c r="F321" s="69">
        <f t="shared" si="48"/>
        <v>0</v>
      </c>
      <c r="G321" s="70">
        <f t="shared" si="56"/>
        <v>0</v>
      </c>
      <c r="H321" s="47"/>
      <c r="I321" s="67"/>
      <c r="J321" s="47"/>
      <c r="K321" s="68">
        <f t="shared" si="49"/>
        <v>0</v>
      </c>
      <c r="L321" s="69">
        <f t="shared" si="50"/>
        <v>0</v>
      </c>
      <c r="M321" s="69" t="str">
        <f t="shared" si="51"/>
        <v>Fully Paid</v>
      </c>
      <c r="N321" s="69" t="str">
        <f t="shared" si="52"/>
        <v>Fully Paid</v>
      </c>
      <c r="O321" s="70">
        <f t="shared" si="53"/>
        <v>0</v>
      </c>
      <c r="P321" s="47"/>
    </row>
    <row r="322" spans="1:16" ht="15" customHeight="1" x14ac:dyDescent="0.25">
      <c r="A322" s="47"/>
      <c r="B322" s="68">
        <f t="shared" si="54"/>
        <v>0</v>
      </c>
      <c r="C322" s="69">
        <f t="shared" si="46"/>
        <v>0</v>
      </c>
      <c r="D322" s="69" t="str">
        <f t="shared" si="47"/>
        <v>Fully Paid</v>
      </c>
      <c r="E322" s="69" t="str">
        <f t="shared" si="55"/>
        <v>Fully Paid</v>
      </c>
      <c r="F322" s="69">
        <f t="shared" si="48"/>
        <v>0</v>
      </c>
      <c r="G322" s="70">
        <f t="shared" si="56"/>
        <v>0</v>
      </c>
      <c r="H322" s="47"/>
      <c r="I322" s="67"/>
      <c r="J322" s="47"/>
      <c r="K322" s="68">
        <f t="shared" si="49"/>
        <v>0</v>
      </c>
      <c r="L322" s="69">
        <f t="shared" si="50"/>
        <v>0</v>
      </c>
      <c r="M322" s="69" t="str">
        <f t="shared" si="51"/>
        <v>Fully Paid</v>
      </c>
      <c r="N322" s="69" t="str">
        <f t="shared" si="52"/>
        <v>Fully Paid</v>
      </c>
      <c r="O322" s="70">
        <f t="shared" si="53"/>
        <v>0</v>
      </c>
      <c r="P322" s="47"/>
    </row>
    <row r="323" spans="1:16" ht="15" customHeight="1" x14ac:dyDescent="0.25">
      <c r="A323" s="47"/>
      <c r="B323" s="68">
        <f t="shared" si="54"/>
        <v>0</v>
      </c>
      <c r="C323" s="69">
        <f t="shared" si="46"/>
        <v>0</v>
      </c>
      <c r="D323" s="69" t="str">
        <f t="shared" si="47"/>
        <v>Fully Paid</v>
      </c>
      <c r="E323" s="69" t="str">
        <f t="shared" si="55"/>
        <v>Fully Paid</v>
      </c>
      <c r="F323" s="69">
        <f t="shared" si="48"/>
        <v>0</v>
      </c>
      <c r="G323" s="70">
        <f t="shared" si="56"/>
        <v>0</v>
      </c>
      <c r="H323" s="47"/>
      <c r="I323" s="67"/>
      <c r="J323" s="47"/>
      <c r="K323" s="68">
        <f t="shared" si="49"/>
        <v>0</v>
      </c>
      <c r="L323" s="69">
        <f t="shared" si="50"/>
        <v>0</v>
      </c>
      <c r="M323" s="69" t="str">
        <f t="shared" si="51"/>
        <v>Fully Paid</v>
      </c>
      <c r="N323" s="69" t="str">
        <f t="shared" si="52"/>
        <v>Fully Paid</v>
      </c>
      <c r="O323" s="70">
        <f t="shared" si="53"/>
        <v>0</v>
      </c>
      <c r="P323" s="47"/>
    </row>
    <row r="324" spans="1:16" ht="15" customHeight="1" x14ac:dyDescent="0.25">
      <c r="A324" s="47"/>
      <c r="B324" s="68">
        <f t="shared" si="54"/>
        <v>0</v>
      </c>
      <c r="C324" s="69">
        <f t="shared" si="46"/>
        <v>0</v>
      </c>
      <c r="D324" s="69" t="str">
        <f t="shared" si="47"/>
        <v>Fully Paid</v>
      </c>
      <c r="E324" s="69" t="str">
        <f t="shared" si="55"/>
        <v>Fully Paid</v>
      </c>
      <c r="F324" s="69">
        <f t="shared" si="48"/>
        <v>0</v>
      </c>
      <c r="G324" s="70">
        <f t="shared" si="56"/>
        <v>0</v>
      </c>
      <c r="H324" s="47"/>
      <c r="I324" s="67"/>
      <c r="J324" s="47"/>
      <c r="K324" s="68">
        <f t="shared" si="49"/>
        <v>0</v>
      </c>
      <c r="L324" s="69">
        <f t="shared" si="50"/>
        <v>0</v>
      </c>
      <c r="M324" s="69" t="str">
        <f t="shared" si="51"/>
        <v>Fully Paid</v>
      </c>
      <c r="N324" s="69" t="str">
        <f t="shared" si="52"/>
        <v>Fully Paid</v>
      </c>
      <c r="O324" s="70">
        <f t="shared" si="53"/>
        <v>0</v>
      </c>
      <c r="P324" s="47"/>
    </row>
    <row r="325" spans="1:16" ht="15" customHeight="1" x14ac:dyDescent="0.25">
      <c r="A325" s="47"/>
      <c r="B325" s="68">
        <f t="shared" si="54"/>
        <v>0</v>
      </c>
      <c r="C325" s="69">
        <f t="shared" si="46"/>
        <v>0</v>
      </c>
      <c r="D325" s="69" t="str">
        <f t="shared" si="47"/>
        <v>Fully Paid</v>
      </c>
      <c r="E325" s="69" t="str">
        <f t="shared" si="55"/>
        <v>Fully Paid</v>
      </c>
      <c r="F325" s="69">
        <f t="shared" si="48"/>
        <v>0</v>
      </c>
      <c r="G325" s="70">
        <f t="shared" si="56"/>
        <v>0</v>
      </c>
      <c r="H325" s="47"/>
      <c r="I325" s="67"/>
      <c r="J325" s="47"/>
      <c r="K325" s="68">
        <f t="shared" si="49"/>
        <v>0</v>
      </c>
      <c r="L325" s="69">
        <f t="shared" si="50"/>
        <v>0</v>
      </c>
      <c r="M325" s="69" t="str">
        <f t="shared" si="51"/>
        <v>Fully Paid</v>
      </c>
      <c r="N325" s="69" t="str">
        <f t="shared" si="52"/>
        <v>Fully Paid</v>
      </c>
      <c r="O325" s="70">
        <f t="shared" si="53"/>
        <v>0</v>
      </c>
      <c r="P325" s="47"/>
    </row>
    <row r="326" spans="1:16" ht="15" customHeight="1" x14ac:dyDescent="0.25">
      <c r="A326" s="47"/>
      <c r="B326" s="68">
        <f t="shared" si="54"/>
        <v>0</v>
      </c>
      <c r="C326" s="69">
        <f t="shared" si="46"/>
        <v>0</v>
      </c>
      <c r="D326" s="69" t="str">
        <f t="shared" si="47"/>
        <v>Fully Paid</v>
      </c>
      <c r="E326" s="69" t="str">
        <f t="shared" si="55"/>
        <v>Fully Paid</v>
      </c>
      <c r="F326" s="69">
        <f t="shared" si="48"/>
        <v>0</v>
      </c>
      <c r="G326" s="70">
        <f t="shared" si="56"/>
        <v>0</v>
      </c>
      <c r="H326" s="47"/>
      <c r="I326" s="67"/>
      <c r="J326" s="47"/>
      <c r="K326" s="68">
        <f t="shared" si="49"/>
        <v>0</v>
      </c>
      <c r="L326" s="69">
        <f t="shared" si="50"/>
        <v>0</v>
      </c>
      <c r="M326" s="69" t="str">
        <f t="shared" si="51"/>
        <v>Fully Paid</v>
      </c>
      <c r="N326" s="69" t="str">
        <f t="shared" si="52"/>
        <v>Fully Paid</v>
      </c>
      <c r="O326" s="70">
        <f t="shared" si="53"/>
        <v>0</v>
      </c>
      <c r="P326" s="47"/>
    </row>
    <row r="327" spans="1:16" ht="15" customHeight="1" x14ac:dyDescent="0.25">
      <c r="A327" s="47"/>
      <c r="B327" s="68">
        <f t="shared" si="54"/>
        <v>0</v>
      </c>
      <c r="C327" s="69">
        <f t="shared" si="46"/>
        <v>0</v>
      </c>
      <c r="D327" s="69" t="str">
        <f t="shared" si="47"/>
        <v>Fully Paid</v>
      </c>
      <c r="E327" s="69" t="str">
        <f t="shared" si="55"/>
        <v>Fully Paid</v>
      </c>
      <c r="F327" s="69">
        <f t="shared" si="48"/>
        <v>0</v>
      </c>
      <c r="G327" s="70">
        <f t="shared" si="56"/>
        <v>0</v>
      </c>
      <c r="H327" s="47"/>
      <c r="I327" s="67"/>
      <c r="J327" s="47"/>
      <c r="K327" s="68">
        <f t="shared" si="49"/>
        <v>0</v>
      </c>
      <c r="L327" s="69">
        <f t="shared" si="50"/>
        <v>0</v>
      </c>
      <c r="M327" s="69" t="str">
        <f t="shared" si="51"/>
        <v>Fully Paid</v>
      </c>
      <c r="N327" s="69" t="str">
        <f t="shared" si="52"/>
        <v>Fully Paid</v>
      </c>
      <c r="O327" s="70">
        <f t="shared" si="53"/>
        <v>0</v>
      </c>
      <c r="P327" s="47"/>
    </row>
    <row r="328" spans="1:16" ht="15" customHeight="1" x14ac:dyDescent="0.25">
      <c r="A328" s="47"/>
      <c r="B328" s="68">
        <f t="shared" si="54"/>
        <v>0</v>
      </c>
      <c r="C328" s="69">
        <f t="shared" si="46"/>
        <v>0</v>
      </c>
      <c r="D328" s="69" t="str">
        <f t="shared" si="47"/>
        <v>Fully Paid</v>
      </c>
      <c r="E328" s="69" t="str">
        <f t="shared" si="55"/>
        <v>Fully Paid</v>
      </c>
      <c r="F328" s="69">
        <f t="shared" si="48"/>
        <v>0</v>
      </c>
      <c r="G328" s="70">
        <f t="shared" si="56"/>
        <v>0</v>
      </c>
      <c r="H328" s="47"/>
      <c r="I328" s="67"/>
      <c r="J328" s="47"/>
      <c r="K328" s="68">
        <f t="shared" si="49"/>
        <v>0</v>
      </c>
      <c r="L328" s="69">
        <f t="shared" si="50"/>
        <v>0</v>
      </c>
      <c r="M328" s="69" t="str">
        <f t="shared" si="51"/>
        <v>Fully Paid</v>
      </c>
      <c r="N328" s="69" t="str">
        <f t="shared" si="52"/>
        <v>Fully Paid</v>
      </c>
      <c r="O328" s="70">
        <f t="shared" si="53"/>
        <v>0</v>
      </c>
      <c r="P328" s="47"/>
    </row>
    <row r="329" spans="1:16" ht="15" customHeight="1" x14ac:dyDescent="0.25">
      <c r="A329" s="47"/>
      <c r="B329" s="68">
        <f t="shared" si="54"/>
        <v>0</v>
      </c>
      <c r="C329" s="69">
        <f t="shared" si="46"/>
        <v>0</v>
      </c>
      <c r="D329" s="69" t="str">
        <f t="shared" si="47"/>
        <v>Fully Paid</v>
      </c>
      <c r="E329" s="69" t="str">
        <f t="shared" si="55"/>
        <v>Fully Paid</v>
      </c>
      <c r="F329" s="69">
        <f t="shared" si="48"/>
        <v>0</v>
      </c>
      <c r="G329" s="70">
        <f t="shared" si="56"/>
        <v>0</v>
      </c>
      <c r="H329" s="47"/>
      <c r="I329" s="67"/>
      <c r="J329" s="47"/>
      <c r="K329" s="68">
        <f t="shared" si="49"/>
        <v>0</v>
      </c>
      <c r="L329" s="69">
        <f t="shared" si="50"/>
        <v>0</v>
      </c>
      <c r="M329" s="69" t="str">
        <f t="shared" si="51"/>
        <v>Fully Paid</v>
      </c>
      <c r="N329" s="69" t="str">
        <f t="shared" si="52"/>
        <v>Fully Paid</v>
      </c>
      <c r="O329" s="70">
        <f t="shared" si="53"/>
        <v>0</v>
      </c>
      <c r="P329" s="47"/>
    </row>
    <row r="330" spans="1:16" ht="15" customHeight="1" x14ac:dyDescent="0.25">
      <c r="A330" s="47"/>
      <c r="B330" s="68">
        <f t="shared" si="54"/>
        <v>0</v>
      </c>
      <c r="C330" s="69">
        <f t="shared" si="46"/>
        <v>0</v>
      </c>
      <c r="D330" s="69" t="str">
        <f t="shared" si="47"/>
        <v>Fully Paid</v>
      </c>
      <c r="E330" s="69" t="str">
        <f t="shared" si="55"/>
        <v>Fully Paid</v>
      </c>
      <c r="F330" s="69">
        <f t="shared" si="48"/>
        <v>0</v>
      </c>
      <c r="G330" s="70">
        <f t="shared" si="56"/>
        <v>0</v>
      </c>
      <c r="H330" s="47"/>
      <c r="I330" s="67"/>
      <c r="J330" s="47"/>
      <c r="K330" s="68">
        <f t="shared" si="49"/>
        <v>0</v>
      </c>
      <c r="L330" s="69">
        <f t="shared" si="50"/>
        <v>0</v>
      </c>
      <c r="M330" s="69" t="str">
        <f t="shared" si="51"/>
        <v>Fully Paid</v>
      </c>
      <c r="N330" s="69" t="str">
        <f t="shared" si="52"/>
        <v>Fully Paid</v>
      </c>
      <c r="O330" s="70">
        <f t="shared" si="53"/>
        <v>0</v>
      </c>
      <c r="P330" s="47"/>
    </row>
    <row r="331" spans="1:16" ht="15" customHeight="1" x14ac:dyDescent="0.25">
      <c r="A331" s="47"/>
      <c r="B331" s="68">
        <f t="shared" si="54"/>
        <v>0</v>
      </c>
      <c r="C331" s="69">
        <f t="shared" si="46"/>
        <v>0</v>
      </c>
      <c r="D331" s="69" t="str">
        <f t="shared" si="47"/>
        <v>Fully Paid</v>
      </c>
      <c r="E331" s="69" t="str">
        <f t="shared" si="55"/>
        <v>Fully Paid</v>
      </c>
      <c r="F331" s="69">
        <f t="shared" si="48"/>
        <v>0</v>
      </c>
      <c r="G331" s="70">
        <f t="shared" si="56"/>
        <v>0</v>
      </c>
      <c r="H331" s="47"/>
      <c r="I331" s="67"/>
      <c r="J331" s="47"/>
      <c r="K331" s="68">
        <f t="shared" si="49"/>
        <v>0</v>
      </c>
      <c r="L331" s="69">
        <f t="shared" si="50"/>
        <v>0</v>
      </c>
      <c r="M331" s="69" t="str">
        <f t="shared" si="51"/>
        <v>Fully Paid</v>
      </c>
      <c r="N331" s="69" t="str">
        <f t="shared" si="52"/>
        <v>Fully Paid</v>
      </c>
      <c r="O331" s="70">
        <f t="shared" si="53"/>
        <v>0</v>
      </c>
      <c r="P331" s="47"/>
    </row>
    <row r="332" spans="1:16" ht="15" customHeight="1" x14ac:dyDescent="0.25">
      <c r="A332" s="47"/>
      <c r="B332" s="68">
        <f t="shared" si="54"/>
        <v>0</v>
      </c>
      <c r="C332" s="69">
        <f t="shared" si="46"/>
        <v>0</v>
      </c>
      <c r="D332" s="69" t="str">
        <f t="shared" si="47"/>
        <v>Fully Paid</v>
      </c>
      <c r="E332" s="69" t="str">
        <f t="shared" si="55"/>
        <v>Fully Paid</v>
      </c>
      <c r="F332" s="69">
        <f t="shared" si="48"/>
        <v>0</v>
      </c>
      <c r="G332" s="70">
        <f t="shared" si="56"/>
        <v>0</v>
      </c>
      <c r="H332" s="47"/>
      <c r="I332" s="67"/>
      <c r="J332" s="47"/>
      <c r="K332" s="68">
        <f t="shared" si="49"/>
        <v>0</v>
      </c>
      <c r="L332" s="69">
        <f t="shared" si="50"/>
        <v>0</v>
      </c>
      <c r="M332" s="69" t="str">
        <f t="shared" si="51"/>
        <v>Fully Paid</v>
      </c>
      <c r="N332" s="69" t="str">
        <f t="shared" si="52"/>
        <v>Fully Paid</v>
      </c>
      <c r="O332" s="70">
        <f t="shared" si="53"/>
        <v>0</v>
      </c>
      <c r="P332" s="47"/>
    </row>
    <row r="333" spans="1:16" ht="15" customHeight="1" x14ac:dyDescent="0.25">
      <c r="A333" s="47"/>
      <c r="B333" s="68">
        <f t="shared" si="54"/>
        <v>0</v>
      </c>
      <c r="C333" s="69">
        <f t="shared" si="46"/>
        <v>0</v>
      </c>
      <c r="D333" s="69" t="str">
        <f t="shared" si="47"/>
        <v>Fully Paid</v>
      </c>
      <c r="E333" s="69" t="str">
        <f t="shared" si="55"/>
        <v>Fully Paid</v>
      </c>
      <c r="F333" s="69">
        <f t="shared" si="48"/>
        <v>0</v>
      </c>
      <c r="G333" s="70">
        <f t="shared" si="56"/>
        <v>0</v>
      </c>
      <c r="H333" s="47"/>
      <c r="I333" s="67"/>
      <c r="J333" s="47"/>
      <c r="K333" s="68">
        <f t="shared" si="49"/>
        <v>0</v>
      </c>
      <c r="L333" s="69">
        <f t="shared" si="50"/>
        <v>0</v>
      </c>
      <c r="M333" s="69" t="str">
        <f t="shared" si="51"/>
        <v>Fully Paid</v>
      </c>
      <c r="N333" s="69" t="str">
        <f t="shared" si="52"/>
        <v>Fully Paid</v>
      </c>
      <c r="O333" s="70">
        <f t="shared" si="53"/>
        <v>0</v>
      </c>
      <c r="P333" s="47"/>
    </row>
    <row r="334" spans="1:16" ht="15" customHeight="1" x14ac:dyDescent="0.25">
      <c r="A334" s="47"/>
      <c r="B334" s="68">
        <f t="shared" si="54"/>
        <v>0</v>
      </c>
      <c r="C334" s="69">
        <f t="shared" si="46"/>
        <v>0</v>
      </c>
      <c r="D334" s="69" t="str">
        <f t="shared" si="47"/>
        <v>Fully Paid</v>
      </c>
      <c r="E334" s="69" t="str">
        <f t="shared" si="55"/>
        <v>Fully Paid</v>
      </c>
      <c r="F334" s="69">
        <f t="shared" si="48"/>
        <v>0</v>
      </c>
      <c r="G334" s="70">
        <f t="shared" si="56"/>
        <v>0</v>
      </c>
      <c r="H334" s="47"/>
      <c r="I334" s="67"/>
      <c r="J334" s="47"/>
      <c r="K334" s="68">
        <f t="shared" si="49"/>
        <v>0</v>
      </c>
      <c r="L334" s="69">
        <f t="shared" si="50"/>
        <v>0</v>
      </c>
      <c r="M334" s="69" t="str">
        <f t="shared" si="51"/>
        <v>Fully Paid</v>
      </c>
      <c r="N334" s="69" t="str">
        <f t="shared" si="52"/>
        <v>Fully Paid</v>
      </c>
      <c r="O334" s="70">
        <f t="shared" si="53"/>
        <v>0</v>
      </c>
      <c r="P334" s="47"/>
    </row>
    <row r="335" spans="1:16" ht="15" customHeight="1" x14ac:dyDescent="0.25">
      <c r="A335" s="47"/>
      <c r="B335" s="68">
        <f t="shared" si="54"/>
        <v>0</v>
      </c>
      <c r="C335" s="69">
        <f t="shared" si="46"/>
        <v>0</v>
      </c>
      <c r="D335" s="69" t="str">
        <f t="shared" si="47"/>
        <v>Fully Paid</v>
      </c>
      <c r="E335" s="69" t="str">
        <f t="shared" si="55"/>
        <v>Fully Paid</v>
      </c>
      <c r="F335" s="69">
        <f t="shared" si="48"/>
        <v>0</v>
      </c>
      <c r="G335" s="70">
        <f t="shared" si="56"/>
        <v>0</v>
      </c>
      <c r="H335" s="47"/>
      <c r="I335" s="67"/>
      <c r="J335" s="47"/>
      <c r="K335" s="68">
        <f t="shared" si="49"/>
        <v>0</v>
      </c>
      <c r="L335" s="69">
        <f t="shared" si="50"/>
        <v>0</v>
      </c>
      <c r="M335" s="69" t="str">
        <f t="shared" si="51"/>
        <v>Fully Paid</v>
      </c>
      <c r="N335" s="69" t="str">
        <f t="shared" si="52"/>
        <v>Fully Paid</v>
      </c>
      <c r="O335" s="70">
        <f t="shared" si="53"/>
        <v>0</v>
      </c>
      <c r="P335" s="47"/>
    </row>
    <row r="336" spans="1:16" ht="15" customHeight="1" x14ac:dyDescent="0.25">
      <c r="A336" s="47"/>
      <c r="B336" s="68">
        <f t="shared" si="54"/>
        <v>0</v>
      </c>
      <c r="C336" s="69">
        <f t="shared" si="46"/>
        <v>0</v>
      </c>
      <c r="D336" s="69" t="str">
        <f t="shared" si="47"/>
        <v>Fully Paid</v>
      </c>
      <c r="E336" s="69" t="str">
        <f t="shared" si="55"/>
        <v>Fully Paid</v>
      </c>
      <c r="F336" s="69">
        <f t="shared" si="48"/>
        <v>0</v>
      </c>
      <c r="G336" s="70">
        <f t="shared" si="56"/>
        <v>0</v>
      </c>
      <c r="H336" s="47"/>
      <c r="I336" s="67"/>
      <c r="J336" s="47"/>
      <c r="K336" s="68">
        <f t="shared" si="49"/>
        <v>0</v>
      </c>
      <c r="L336" s="69">
        <f t="shared" si="50"/>
        <v>0</v>
      </c>
      <c r="M336" s="69" t="str">
        <f t="shared" si="51"/>
        <v>Fully Paid</v>
      </c>
      <c r="N336" s="69" t="str">
        <f t="shared" si="52"/>
        <v>Fully Paid</v>
      </c>
      <c r="O336" s="70">
        <f t="shared" si="53"/>
        <v>0</v>
      </c>
      <c r="P336" s="47"/>
    </row>
    <row r="337" spans="1:16" ht="15" customHeight="1" x14ac:dyDescent="0.25">
      <c r="A337" s="47"/>
      <c r="B337" s="68">
        <f t="shared" si="54"/>
        <v>0</v>
      </c>
      <c r="C337" s="69">
        <f t="shared" si="46"/>
        <v>0</v>
      </c>
      <c r="D337" s="69" t="str">
        <f t="shared" si="47"/>
        <v>Fully Paid</v>
      </c>
      <c r="E337" s="69" t="str">
        <f t="shared" si="55"/>
        <v>Fully Paid</v>
      </c>
      <c r="F337" s="69">
        <f t="shared" si="48"/>
        <v>0</v>
      </c>
      <c r="G337" s="70">
        <f t="shared" si="56"/>
        <v>0</v>
      </c>
      <c r="H337" s="47"/>
      <c r="I337" s="67"/>
      <c r="J337" s="47"/>
      <c r="K337" s="68">
        <f t="shared" si="49"/>
        <v>0</v>
      </c>
      <c r="L337" s="69">
        <f t="shared" si="50"/>
        <v>0</v>
      </c>
      <c r="M337" s="69" t="str">
        <f t="shared" si="51"/>
        <v>Fully Paid</v>
      </c>
      <c r="N337" s="69" t="str">
        <f t="shared" si="52"/>
        <v>Fully Paid</v>
      </c>
      <c r="O337" s="70">
        <f t="shared" si="53"/>
        <v>0</v>
      </c>
      <c r="P337" s="47"/>
    </row>
    <row r="338" spans="1:16" ht="15" customHeight="1" x14ac:dyDescent="0.25">
      <c r="A338" s="47"/>
      <c r="B338" s="68">
        <f t="shared" si="54"/>
        <v>0</v>
      </c>
      <c r="C338" s="69">
        <f t="shared" si="46"/>
        <v>0</v>
      </c>
      <c r="D338" s="69" t="str">
        <f t="shared" si="47"/>
        <v>Fully Paid</v>
      </c>
      <c r="E338" s="69" t="str">
        <f t="shared" si="55"/>
        <v>Fully Paid</v>
      </c>
      <c r="F338" s="69">
        <f t="shared" si="48"/>
        <v>0</v>
      </c>
      <c r="G338" s="70">
        <f t="shared" si="56"/>
        <v>0</v>
      </c>
      <c r="H338" s="47"/>
      <c r="I338" s="67"/>
      <c r="J338" s="47"/>
      <c r="K338" s="68">
        <f t="shared" si="49"/>
        <v>0</v>
      </c>
      <c r="L338" s="69">
        <f t="shared" si="50"/>
        <v>0</v>
      </c>
      <c r="M338" s="69" t="str">
        <f t="shared" si="51"/>
        <v>Fully Paid</v>
      </c>
      <c r="N338" s="69" t="str">
        <f t="shared" si="52"/>
        <v>Fully Paid</v>
      </c>
      <c r="O338" s="70">
        <f t="shared" si="53"/>
        <v>0</v>
      </c>
      <c r="P338" s="47"/>
    </row>
    <row r="339" spans="1:16" ht="15" customHeight="1" x14ac:dyDescent="0.25">
      <c r="A339" s="47"/>
      <c r="B339" s="68">
        <f t="shared" si="54"/>
        <v>0</v>
      </c>
      <c r="C339" s="69">
        <f t="shared" si="46"/>
        <v>0</v>
      </c>
      <c r="D339" s="69" t="str">
        <f t="shared" si="47"/>
        <v>Fully Paid</v>
      </c>
      <c r="E339" s="69" t="str">
        <f t="shared" si="55"/>
        <v>Fully Paid</v>
      </c>
      <c r="F339" s="69">
        <f t="shared" si="48"/>
        <v>0</v>
      </c>
      <c r="G339" s="70">
        <f t="shared" si="56"/>
        <v>0</v>
      </c>
      <c r="H339" s="47"/>
      <c r="I339" s="67"/>
      <c r="J339" s="47"/>
      <c r="K339" s="68">
        <f t="shared" si="49"/>
        <v>0</v>
      </c>
      <c r="L339" s="69">
        <f t="shared" si="50"/>
        <v>0</v>
      </c>
      <c r="M339" s="69" t="str">
        <f t="shared" si="51"/>
        <v>Fully Paid</v>
      </c>
      <c r="N339" s="69" t="str">
        <f t="shared" si="52"/>
        <v>Fully Paid</v>
      </c>
      <c r="O339" s="70">
        <f t="shared" si="53"/>
        <v>0</v>
      </c>
      <c r="P339" s="47"/>
    </row>
    <row r="340" spans="1:16" ht="15" customHeight="1" x14ac:dyDescent="0.25">
      <c r="A340" s="47"/>
      <c r="B340" s="68">
        <f t="shared" si="54"/>
        <v>0</v>
      </c>
      <c r="C340" s="69">
        <f t="shared" si="46"/>
        <v>0</v>
      </c>
      <c r="D340" s="69" t="str">
        <f t="shared" si="47"/>
        <v>Fully Paid</v>
      </c>
      <c r="E340" s="69" t="str">
        <f t="shared" si="55"/>
        <v>Fully Paid</v>
      </c>
      <c r="F340" s="69">
        <f t="shared" si="48"/>
        <v>0</v>
      </c>
      <c r="G340" s="70">
        <f t="shared" si="56"/>
        <v>0</v>
      </c>
      <c r="H340" s="47"/>
      <c r="I340" s="67"/>
      <c r="J340" s="47"/>
      <c r="K340" s="68">
        <f t="shared" si="49"/>
        <v>0</v>
      </c>
      <c r="L340" s="69">
        <f t="shared" si="50"/>
        <v>0</v>
      </c>
      <c r="M340" s="69" t="str">
        <f t="shared" si="51"/>
        <v>Fully Paid</v>
      </c>
      <c r="N340" s="69" t="str">
        <f t="shared" si="52"/>
        <v>Fully Paid</v>
      </c>
      <c r="O340" s="70">
        <f t="shared" si="53"/>
        <v>0</v>
      </c>
      <c r="P340" s="47"/>
    </row>
    <row r="341" spans="1:16" ht="15" customHeight="1" x14ac:dyDescent="0.25">
      <c r="A341" s="47"/>
      <c r="B341" s="68">
        <f t="shared" si="54"/>
        <v>0</v>
      </c>
      <c r="C341" s="69">
        <f t="shared" ref="C341:C380" si="57">IF($C$10&lt;=G340,$C$10,G340+G340*$F$4/12)</f>
        <v>0</v>
      </c>
      <c r="D341" s="69" t="str">
        <f t="shared" ref="D341:D404" si="58">IF(C341&gt;0,$F$4/12*G340,"Fully Paid")</f>
        <v>Fully Paid</v>
      </c>
      <c r="E341" s="69" t="str">
        <f t="shared" si="55"/>
        <v>Fully Paid</v>
      </c>
      <c r="F341" s="69">
        <f t="shared" ref="F341:F380" si="59">IF(G340=0,0,IF(MOD(B341,$F$10)=0,$F$11,0))</f>
        <v>0</v>
      </c>
      <c r="G341" s="70">
        <f t="shared" si="56"/>
        <v>0</v>
      </c>
      <c r="H341" s="47"/>
      <c r="I341" s="67"/>
      <c r="J341" s="47"/>
      <c r="K341" s="68">
        <f t="shared" ref="K341:K380" si="60">IF(O340=0,0,K340+1)</f>
        <v>0</v>
      </c>
      <c r="L341" s="69">
        <f t="shared" ref="L341:L380" si="61">IF($C$10&lt;=O340,$C$10,O340+O340*$F$4/12)</f>
        <v>0</v>
      </c>
      <c r="M341" s="69" t="str">
        <f t="shared" ref="M341:M404" si="62">IF(L341&gt;0,$F$4/12*O340,"Fully Paid")</f>
        <v>Fully Paid</v>
      </c>
      <c r="N341" s="69" t="str">
        <f t="shared" ref="N341:N380" si="63">IF(L341&gt;0,MIN(L341-M341,O340),"Fully Paid")</f>
        <v>Fully Paid</v>
      </c>
      <c r="O341" s="70">
        <f t="shared" ref="O341:O380" si="64">IF(ROUND(O340,5)&gt;0,O340-N341,0)</f>
        <v>0</v>
      </c>
      <c r="P341" s="47"/>
    </row>
    <row r="342" spans="1:16" ht="15" customHeight="1" x14ac:dyDescent="0.25">
      <c r="A342" s="47"/>
      <c r="B342" s="68">
        <f t="shared" ref="B342:B380" si="65">IF(G341=0,0,B341+1)</f>
        <v>0</v>
      </c>
      <c r="C342" s="69">
        <f t="shared" si="57"/>
        <v>0</v>
      </c>
      <c r="D342" s="69" t="str">
        <f t="shared" si="58"/>
        <v>Fully Paid</v>
      </c>
      <c r="E342" s="69" t="str">
        <f t="shared" ref="E342:E380" si="66">IF(C342&gt;0,MIN(C342-D342,G341),"Fully Paid")</f>
        <v>Fully Paid</v>
      </c>
      <c r="F342" s="69">
        <f t="shared" si="59"/>
        <v>0</v>
      </c>
      <c r="G342" s="70">
        <f t="shared" ref="G342:G380" si="67">IF(ROUND(G341,5)&gt;0,G341-E342-F342,0)</f>
        <v>0</v>
      </c>
      <c r="H342" s="47"/>
      <c r="I342" s="67"/>
      <c r="J342" s="47"/>
      <c r="K342" s="68">
        <f t="shared" si="60"/>
        <v>0</v>
      </c>
      <c r="L342" s="69">
        <f t="shared" si="61"/>
        <v>0</v>
      </c>
      <c r="M342" s="69" t="str">
        <f t="shared" si="62"/>
        <v>Fully Paid</v>
      </c>
      <c r="N342" s="69" t="str">
        <f t="shared" si="63"/>
        <v>Fully Paid</v>
      </c>
      <c r="O342" s="70">
        <f t="shared" si="64"/>
        <v>0</v>
      </c>
      <c r="P342" s="47"/>
    </row>
    <row r="343" spans="1:16" ht="15" customHeight="1" x14ac:dyDescent="0.25">
      <c r="A343" s="47"/>
      <c r="B343" s="68">
        <f t="shared" si="65"/>
        <v>0</v>
      </c>
      <c r="C343" s="69">
        <f t="shared" si="57"/>
        <v>0</v>
      </c>
      <c r="D343" s="69" t="str">
        <f t="shared" si="58"/>
        <v>Fully Paid</v>
      </c>
      <c r="E343" s="69" t="str">
        <f t="shared" si="66"/>
        <v>Fully Paid</v>
      </c>
      <c r="F343" s="69">
        <f t="shared" si="59"/>
        <v>0</v>
      </c>
      <c r="G343" s="70">
        <f t="shared" si="67"/>
        <v>0</v>
      </c>
      <c r="H343" s="47"/>
      <c r="I343" s="67"/>
      <c r="J343" s="47"/>
      <c r="K343" s="68">
        <f t="shared" si="60"/>
        <v>0</v>
      </c>
      <c r="L343" s="69">
        <f t="shared" si="61"/>
        <v>0</v>
      </c>
      <c r="M343" s="69" t="str">
        <f t="shared" si="62"/>
        <v>Fully Paid</v>
      </c>
      <c r="N343" s="69" t="str">
        <f t="shared" si="63"/>
        <v>Fully Paid</v>
      </c>
      <c r="O343" s="70">
        <f t="shared" si="64"/>
        <v>0</v>
      </c>
      <c r="P343" s="47"/>
    </row>
    <row r="344" spans="1:16" ht="15" customHeight="1" x14ac:dyDescent="0.25">
      <c r="A344" s="47"/>
      <c r="B344" s="68">
        <f t="shared" si="65"/>
        <v>0</v>
      </c>
      <c r="C344" s="69">
        <f t="shared" si="57"/>
        <v>0</v>
      </c>
      <c r="D344" s="69" t="str">
        <f t="shared" si="58"/>
        <v>Fully Paid</v>
      </c>
      <c r="E344" s="69" t="str">
        <f t="shared" si="66"/>
        <v>Fully Paid</v>
      </c>
      <c r="F344" s="69">
        <f t="shared" si="59"/>
        <v>0</v>
      </c>
      <c r="G344" s="70">
        <f t="shared" si="67"/>
        <v>0</v>
      </c>
      <c r="H344" s="47"/>
      <c r="I344" s="67"/>
      <c r="J344" s="47"/>
      <c r="K344" s="68">
        <f t="shared" si="60"/>
        <v>0</v>
      </c>
      <c r="L344" s="69">
        <f t="shared" si="61"/>
        <v>0</v>
      </c>
      <c r="M344" s="69" t="str">
        <f t="shared" si="62"/>
        <v>Fully Paid</v>
      </c>
      <c r="N344" s="69" t="str">
        <f t="shared" si="63"/>
        <v>Fully Paid</v>
      </c>
      <c r="O344" s="70">
        <f t="shared" si="64"/>
        <v>0</v>
      </c>
      <c r="P344" s="47"/>
    </row>
    <row r="345" spans="1:16" ht="15" customHeight="1" x14ac:dyDescent="0.25">
      <c r="A345" s="47"/>
      <c r="B345" s="68">
        <f t="shared" si="65"/>
        <v>0</v>
      </c>
      <c r="C345" s="69">
        <f t="shared" si="57"/>
        <v>0</v>
      </c>
      <c r="D345" s="69" t="str">
        <f t="shared" si="58"/>
        <v>Fully Paid</v>
      </c>
      <c r="E345" s="69" t="str">
        <f t="shared" si="66"/>
        <v>Fully Paid</v>
      </c>
      <c r="F345" s="69">
        <f t="shared" si="59"/>
        <v>0</v>
      </c>
      <c r="G345" s="70">
        <f t="shared" si="67"/>
        <v>0</v>
      </c>
      <c r="H345" s="47"/>
      <c r="I345" s="67"/>
      <c r="J345" s="47"/>
      <c r="K345" s="68">
        <f t="shared" si="60"/>
        <v>0</v>
      </c>
      <c r="L345" s="69">
        <f t="shared" si="61"/>
        <v>0</v>
      </c>
      <c r="M345" s="69" t="str">
        <f t="shared" si="62"/>
        <v>Fully Paid</v>
      </c>
      <c r="N345" s="69" t="str">
        <f t="shared" si="63"/>
        <v>Fully Paid</v>
      </c>
      <c r="O345" s="70">
        <f t="shared" si="64"/>
        <v>0</v>
      </c>
      <c r="P345" s="47"/>
    </row>
    <row r="346" spans="1:16" ht="15" customHeight="1" x14ac:dyDescent="0.25">
      <c r="A346" s="47"/>
      <c r="B346" s="68">
        <f t="shared" si="65"/>
        <v>0</v>
      </c>
      <c r="C346" s="69">
        <f t="shared" si="57"/>
        <v>0</v>
      </c>
      <c r="D346" s="69" t="str">
        <f t="shared" si="58"/>
        <v>Fully Paid</v>
      </c>
      <c r="E346" s="69" t="str">
        <f t="shared" si="66"/>
        <v>Fully Paid</v>
      </c>
      <c r="F346" s="69">
        <f t="shared" si="59"/>
        <v>0</v>
      </c>
      <c r="G346" s="70">
        <f t="shared" si="67"/>
        <v>0</v>
      </c>
      <c r="H346" s="47"/>
      <c r="I346" s="67"/>
      <c r="J346" s="47"/>
      <c r="K346" s="68">
        <f t="shared" si="60"/>
        <v>0</v>
      </c>
      <c r="L346" s="69">
        <f t="shared" si="61"/>
        <v>0</v>
      </c>
      <c r="M346" s="69" t="str">
        <f t="shared" si="62"/>
        <v>Fully Paid</v>
      </c>
      <c r="N346" s="69" t="str">
        <f t="shared" si="63"/>
        <v>Fully Paid</v>
      </c>
      <c r="O346" s="70">
        <f t="shared" si="64"/>
        <v>0</v>
      </c>
      <c r="P346" s="47"/>
    </row>
    <row r="347" spans="1:16" ht="15" customHeight="1" x14ac:dyDescent="0.25">
      <c r="A347" s="47"/>
      <c r="B347" s="68">
        <f t="shared" si="65"/>
        <v>0</v>
      </c>
      <c r="C347" s="69">
        <f t="shared" si="57"/>
        <v>0</v>
      </c>
      <c r="D347" s="69" t="str">
        <f t="shared" si="58"/>
        <v>Fully Paid</v>
      </c>
      <c r="E347" s="69" t="str">
        <f t="shared" si="66"/>
        <v>Fully Paid</v>
      </c>
      <c r="F347" s="69">
        <f t="shared" si="59"/>
        <v>0</v>
      </c>
      <c r="G347" s="70">
        <f t="shared" si="67"/>
        <v>0</v>
      </c>
      <c r="H347" s="47"/>
      <c r="I347" s="67"/>
      <c r="J347" s="47"/>
      <c r="K347" s="68">
        <f t="shared" si="60"/>
        <v>0</v>
      </c>
      <c r="L347" s="69">
        <f t="shared" si="61"/>
        <v>0</v>
      </c>
      <c r="M347" s="69" t="str">
        <f t="shared" si="62"/>
        <v>Fully Paid</v>
      </c>
      <c r="N347" s="69" t="str">
        <f t="shared" si="63"/>
        <v>Fully Paid</v>
      </c>
      <c r="O347" s="70">
        <f t="shared" si="64"/>
        <v>0</v>
      </c>
      <c r="P347" s="47"/>
    </row>
    <row r="348" spans="1:16" ht="15" customHeight="1" x14ac:dyDescent="0.25">
      <c r="A348" s="47"/>
      <c r="B348" s="68">
        <f t="shared" si="65"/>
        <v>0</v>
      </c>
      <c r="C348" s="69">
        <f t="shared" si="57"/>
        <v>0</v>
      </c>
      <c r="D348" s="69" t="str">
        <f t="shared" si="58"/>
        <v>Fully Paid</v>
      </c>
      <c r="E348" s="69" t="str">
        <f t="shared" si="66"/>
        <v>Fully Paid</v>
      </c>
      <c r="F348" s="69">
        <f t="shared" si="59"/>
        <v>0</v>
      </c>
      <c r="G348" s="70">
        <f t="shared" si="67"/>
        <v>0</v>
      </c>
      <c r="H348" s="47"/>
      <c r="I348" s="67"/>
      <c r="J348" s="47"/>
      <c r="K348" s="68">
        <f t="shared" si="60"/>
        <v>0</v>
      </c>
      <c r="L348" s="69">
        <f t="shared" si="61"/>
        <v>0</v>
      </c>
      <c r="M348" s="69" t="str">
        <f t="shared" si="62"/>
        <v>Fully Paid</v>
      </c>
      <c r="N348" s="69" t="str">
        <f t="shared" si="63"/>
        <v>Fully Paid</v>
      </c>
      <c r="O348" s="70">
        <f t="shared" si="64"/>
        <v>0</v>
      </c>
      <c r="P348" s="47"/>
    </row>
    <row r="349" spans="1:16" ht="15" customHeight="1" x14ac:dyDescent="0.25">
      <c r="A349" s="47"/>
      <c r="B349" s="68">
        <f t="shared" si="65"/>
        <v>0</v>
      </c>
      <c r="C349" s="69">
        <f t="shared" si="57"/>
        <v>0</v>
      </c>
      <c r="D349" s="69" t="str">
        <f t="shared" si="58"/>
        <v>Fully Paid</v>
      </c>
      <c r="E349" s="69" t="str">
        <f t="shared" si="66"/>
        <v>Fully Paid</v>
      </c>
      <c r="F349" s="69">
        <f t="shared" si="59"/>
        <v>0</v>
      </c>
      <c r="G349" s="70">
        <f t="shared" si="67"/>
        <v>0</v>
      </c>
      <c r="H349" s="47"/>
      <c r="I349" s="67"/>
      <c r="J349" s="47"/>
      <c r="K349" s="68">
        <f t="shared" si="60"/>
        <v>0</v>
      </c>
      <c r="L349" s="69">
        <f t="shared" si="61"/>
        <v>0</v>
      </c>
      <c r="M349" s="69" t="str">
        <f t="shared" si="62"/>
        <v>Fully Paid</v>
      </c>
      <c r="N349" s="69" t="str">
        <f t="shared" si="63"/>
        <v>Fully Paid</v>
      </c>
      <c r="O349" s="70">
        <f t="shared" si="64"/>
        <v>0</v>
      </c>
      <c r="P349" s="47"/>
    </row>
    <row r="350" spans="1:16" ht="15" customHeight="1" x14ac:dyDescent="0.25">
      <c r="A350" s="47"/>
      <c r="B350" s="68">
        <f t="shared" si="65"/>
        <v>0</v>
      </c>
      <c r="C350" s="69">
        <f t="shared" si="57"/>
        <v>0</v>
      </c>
      <c r="D350" s="69" t="str">
        <f t="shared" si="58"/>
        <v>Fully Paid</v>
      </c>
      <c r="E350" s="69" t="str">
        <f t="shared" si="66"/>
        <v>Fully Paid</v>
      </c>
      <c r="F350" s="69">
        <f t="shared" si="59"/>
        <v>0</v>
      </c>
      <c r="G350" s="70">
        <f t="shared" si="67"/>
        <v>0</v>
      </c>
      <c r="H350" s="47"/>
      <c r="I350" s="67"/>
      <c r="J350" s="47"/>
      <c r="K350" s="68">
        <f t="shared" si="60"/>
        <v>0</v>
      </c>
      <c r="L350" s="69">
        <f t="shared" si="61"/>
        <v>0</v>
      </c>
      <c r="M350" s="69" t="str">
        <f t="shared" si="62"/>
        <v>Fully Paid</v>
      </c>
      <c r="N350" s="69" t="str">
        <f t="shared" si="63"/>
        <v>Fully Paid</v>
      </c>
      <c r="O350" s="70">
        <f t="shared" si="64"/>
        <v>0</v>
      </c>
      <c r="P350" s="47"/>
    </row>
    <row r="351" spans="1:16" ht="15" customHeight="1" x14ac:dyDescent="0.25">
      <c r="A351" s="47"/>
      <c r="B351" s="68">
        <f t="shared" si="65"/>
        <v>0</v>
      </c>
      <c r="C351" s="69">
        <f t="shared" si="57"/>
        <v>0</v>
      </c>
      <c r="D351" s="69" t="str">
        <f t="shared" si="58"/>
        <v>Fully Paid</v>
      </c>
      <c r="E351" s="69" t="str">
        <f t="shared" si="66"/>
        <v>Fully Paid</v>
      </c>
      <c r="F351" s="69">
        <f t="shared" si="59"/>
        <v>0</v>
      </c>
      <c r="G351" s="70">
        <f t="shared" si="67"/>
        <v>0</v>
      </c>
      <c r="H351" s="47"/>
      <c r="I351" s="67"/>
      <c r="J351" s="47"/>
      <c r="K351" s="68">
        <f t="shared" si="60"/>
        <v>0</v>
      </c>
      <c r="L351" s="69">
        <f t="shared" si="61"/>
        <v>0</v>
      </c>
      <c r="M351" s="69" t="str">
        <f t="shared" si="62"/>
        <v>Fully Paid</v>
      </c>
      <c r="N351" s="69" t="str">
        <f t="shared" si="63"/>
        <v>Fully Paid</v>
      </c>
      <c r="O351" s="70">
        <f t="shared" si="64"/>
        <v>0</v>
      </c>
      <c r="P351" s="47"/>
    </row>
    <row r="352" spans="1:16" ht="15" customHeight="1" x14ac:dyDescent="0.25">
      <c r="A352" s="47"/>
      <c r="B352" s="68">
        <f t="shared" si="65"/>
        <v>0</v>
      </c>
      <c r="C352" s="69">
        <f t="shared" si="57"/>
        <v>0</v>
      </c>
      <c r="D352" s="69" t="str">
        <f t="shared" si="58"/>
        <v>Fully Paid</v>
      </c>
      <c r="E352" s="69" t="str">
        <f t="shared" si="66"/>
        <v>Fully Paid</v>
      </c>
      <c r="F352" s="69">
        <f t="shared" si="59"/>
        <v>0</v>
      </c>
      <c r="G352" s="70">
        <f t="shared" si="67"/>
        <v>0</v>
      </c>
      <c r="H352" s="47"/>
      <c r="I352" s="67"/>
      <c r="J352" s="47"/>
      <c r="K352" s="68">
        <f t="shared" si="60"/>
        <v>0</v>
      </c>
      <c r="L352" s="69">
        <f t="shared" si="61"/>
        <v>0</v>
      </c>
      <c r="M352" s="69" t="str">
        <f t="shared" si="62"/>
        <v>Fully Paid</v>
      </c>
      <c r="N352" s="69" t="str">
        <f t="shared" si="63"/>
        <v>Fully Paid</v>
      </c>
      <c r="O352" s="70">
        <f t="shared" si="64"/>
        <v>0</v>
      </c>
      <c r="P352" s="47"/>
    </row>
    <row r="353" spans="1:16" ht="15" customHeight="1" x14ac:dyDescent="0.25">
      <c r="A353" s="47"/>
      <c r="B353" s="68">
        <f t="shared" si="65"/>
        <v>0</v>
      </c>
      <c r="C353" s="69">
        <f t="shared" si="57"/>
        <v>0</v>
      </c>
      <c r="D353" s="69" t="str">
        <f t="shared" si="58"/>
        <v>Fully Paid</v>
      </c>
      <c r="E353" s="69" t="str">
        <f t="shared" si="66"/>
        <v>Fully Paid</v>
      </c>
      <c r="F353" s="69">
        <f t="shared" si="59"/>
        <v>0</v>
      </c>
      <c r="G353" s="70">
        <f t="shared" si="67"/>
        <v>0</v>
      </c>
      <c r="H353" s="47"/>
      <c r="I353" s="67"/>
      <c r="J353" s="47"/>
      <c r="K353" s="68">
        <f t="shared" si="60"/>
        <v>0</v>
      </c>
      <c r="L353" s="69">
        <f t="shared" si="61"/>
        <v>0</v>
      </c>
      <c r="M353" s="69" t="str">
        <f t="shared" si="62"/>
        <v>Fully Paid</v>
      </c>
      <c r="N353" s="69" t="str">
        <f t="shared" si="63"/>
        <v>Fully Paid</v>
      </c>
      <c r="O353" s="70">
        <f t="shared" si="64"/>
        <v>0</v>
      </c>
      <c r="P353" s="47"/>
    </row>
    <row r="354" spans="1:16" ht="15" customHeight="1" x14ac:dyDescent="0.25">
      <c r="A354" s="47"/>
      <c r="B354" s="68">
        <f t="shared" si="65"/>
        <v>0</v>
      </c>
      <c r="C354" s="69">
        <f t="shared" si="57"/>
        <v>0</v>
      </c>
      <c r="D354" s="69" t="str">
        <f t="shared" si="58"/>
        <v>Fully Paid</v>
      </c>
      <c r="E354" s="69" t="str">
        <f t="shared" si="66"/>
        <v>Fully Paid</v>
      </c>
      <c r="F354" s="69">
        <f t="shared" si="59"/>
        <v>0</v>
      </c>
      <c r="G354" s="70">
        <f t="shared" si="67"/>
        <v>0</v>
      </c>
      <c r="H354" s="47"/>
      <c r="I354" s="67"/>
      <c r="J354" s="47"/>
      <c r="K354" s="68">
        <f t="shared" si="60"/>
        <v>0</v>
      </c>
      <c r="L354" s="69">
        <f t="shared" si="61"/>
        <v>0</v>
      </c>
      <c r="M354" s="69" t="str">
        <f t="shared" si="62"/>
        <v>Fully Paid</v>
      </c>
      <c r="N354" s="69" t="str">
        <f t="shared" si="63"/>
        <v>Fully Paid</v>
      </c>
      <c r="O354" s="70">
        <f t="shared" si="64"/>
        <v>0</v>
      </c>
      <c r="P354" s="47"/>
    </row>
    <row r="355" spans="1:16" ht="15" customHeight="1" x14ac:dyDescent="0.25">
      <c r="A355" s="47"/>
      <c r="B355" s="68">
        <f t="shared" si="65"/>
        <v>0</v>
      </c>
      <c r="C355" s="69">
        <f t="shared" si="57"/>
        <v>0</v>
      </c>
      <c r="D355" s="69" t="str">
        <f t="shared" si="58"/>
        <v>Fully Paid</v>
      </c>
      <c r="E355" s="69" t="str">
        <f t="shared" si="66"/>
        <v>Fully Paid</v>
      </c>
      <c r="F355" s="69">
        <f t="shared" si="59"/>
        <v>0</v>
      </c>
      <c r="G355" s="70">
        <f t="shared" si="67"/>
        <v>0</v>
      </c>
      <c r="H355" s="47"/>
      <c r="I355" s="67"/>
      <c r="J355" s="47"/>
      <c r="K355" s="68">
        <f t="shared" si="60"/>
        <v>0</v>
      </c>
      <c r="L355" s="69">
        <f t="shared" si="61"/>
        <v>0</v>
      </c>
      <c r="M355" s="69" t="str">
        <f t="shared" si="62"/>
        <v>Fully Paid</v>
      </c>
      <c r="N355" s="69" t="str">
        <f t="shared" si="63"/>
        <v>Fully Paid</v>
      </c>
      <c r="O355" s="70">
        <f t="shared" si="64"/>
        <v>0</v>
      </c>
      <c r="P355" s="47"/>
    </row>
    <row r="356" spans="1:16" ht="15" customHeight="1" x14ac:dyDescent="0.25">
      <c r="A356" s="47"/>
      <c r="B356" s="68">
        <f t="shared" si="65"/>
        <v>0</v>
      </c>
      <c r="C356" s="69">
        <f t="shared" si="57"/>
        <v>0</v>
      </c>
      <c r="D356" s="69" t="str">
        <f t="shared" si="58"/>
        <v>Fully Paid</v>
      </c>
      <c r="E356" s="69" t="str">
        <f t="shared" si="66"/>
        <v>Fully Paid</v>
      </c>
      <c r="F356" s="69">
        <f t="shared" si="59"/>
        <v>0</v>
      </c>
      <c r="G356" s="70">
        <f t="shared" si="67"/>
        <v>0</v>
      </c>
      <c r="H356" s="47"/>
      <c r="I356" s="67"/>
      <c r="J356" s="47"/>
      <c r="K356" s="68">
        <f t="shared" si="60"/>
        <v>0</v>
      </c>
      <c r="L356" s="69">
        <f t="shared" si="61"/>
        <v>0</v>
      </c>
      <c r="M356" s="69" t="str">
        <f t="shared" si="62"/>
        <v>Fully Paid</v>
      </c>
      <c r="N356" s="69" t="str">
        <f t="shared" si="63"/>
        <v>Fully Paid</v>
      </c>
      <c r="O356" s="70">
        <f t="shared" si="64"/>
        <v>0</v>
      </c>
      <c r="P356" s="47"/>
    </row>
    <row r="357" spans="1:16" ht="15" customHeight="1" x14ac:dyDescent="0.25">
      <c r="A357" s="47"/>
      <c r="B357" s="68">
        <f t="shared" si="65"/>
        <v>0</v>
      </c>
      <c r="C357" s="69">
        <f t="shared" si="57"/>
        <v>0</v>
      </c>
      <c r="D357" s="69" t="str">
        <f t="shared" si="58"/>
        <v>Fully Paid</v>
      </c>
      <c r="E357" s="69" t="str">
        <f t="shared" si="66"/>
        <v>Fully Paid</v>
      </c>
      <c r="F357" s="69">
        <f t="shared" si="59"/>
        <v>0</v>
      </c>
      <c r="G357" s="70">
        <f t="shared" si="67"/>
        <v>0</v>
      </c>
      <c r="H357" s="47"/>
      <c r="I357" s="67"/>
      <c r="J357" s="47"/>
      <c r="K357" s="68">
        <f t="shared" si="60"/>
        <v>0</v>
      </c>
      <c r="L357" s="69">
        <f t="shared" si="61"/>
        <v>0</v>
      </c>
      <c r="M357" s="69" t="str">
        <f t="shared" si="62"/>
        <v>Fully Paid</v>
      </c>
      <c r="N357" s="69" t="str">
        <f t="shared" si="63"/>
        <v>Fully Paid</v>
      </c>
      <c r="O357" s="70">
        <f t="shared" si="64"/>
        <v>0</v>
      </c>
      <c r="P357" s="47"/>
    </row>
    <row r="358" spans="1:16" ht="15" customHeight="1" x14ac:dyDescent="0.25">
      <c r="A358" s="47"/>
      <c r="B358" s="68">
        <f t="shared" si="65"/>
        <v>0</v>
      </c>
      <c r="C358" s="69">
        <f t="shared" si="57"/>
        <v>0</v>
      </c>
      <c r="D358" s="69" t="str">
        <f t="shared" si="58"/>
        <v>Fully Paid</v>
      </c>
      <c r="E358" s="69" t="str">
        <f t="shared" si="66"/>
        <v>Fully Paid</v>
      </c>
      <c r="F358" s="69">
        <f t="shared" si="59"/>
        <v>0</v>
      </c>
      <c r="G358" s="70">
        <f t="shared" si="67"/>
        <v>0</v>
      </c>
      <c r="H358" s="47"/>
      <c r="I358" s="67"/>
      <c r="J358" s="47"/>
      <c r="K358" s="68">
        <f t="shared" si="60"/>
        <v>0</v>
      </c>
      <c r="L358" s="69">
        <f t="shared" si="61"/>
        <v>0</v>
      </c>
      <c r="M358" s="69" t="str">
        <f t="shared" si="62"/>
        <v>Fully Paid</v>
      </c>
      <c r="N358" s="69" t="str">
        <f t="shared" si="63"/>
        <v>Fully Paid</v>
      </c>
      <c r="O358" s="70">
        <f t="shared" si="64"/>
        <v>0</v>
      </c>
      <c r="P358" s="47"/>
    </row>
    <row r="359" spans="1:16" ht="15" customHeight="1" x14ac:dyDescent="0.25">
      <c r="A359" s="47"/>
      <c r="B359" s="68">
        <f t="shared" si="65"/>
        <v>0</v>
      </c>
      <c r="C359" s="69">
        <f t="shared" si="57"/>
        <v>0</v>
      </c>
      <c r="D359" s="69" t="str">
        <f t="shared" si="58"/>
        <v>Fully Paid</v>
      </c>
      <c r="E359" s="69" t="str">
        <f t="shared" si="66"/>
        <v>Fully Paid</v>
      </c>
      <c r="F359" s="69">
        <f t="shared" si="59"/>
        <v>0</v>
      </c>
      <c r="G359" s="70">
        <f t="shared" si="67"/>
        <v>0</v>
      </c>
      <c r="H359" s="47"/>
      <c r="I359" s="67"/>
      <c r="J359" s="47"/>
      <c r="K359" s="68">
        <f t="shared" si="60"/>
        <v>0</v>
      </c>
      <c r="L359" s="69">
        <f t="shared" si="61"/>
        <v>0</v>
      </c>
      <c r="M359" s="69" t="str">
        <f t="shared" si="62"/>
        <v>Fully Paid</v>
      </c>
      <c r="N359" s="69" t="str">
        <f t="shared" si="63"/>
        <v>Fully Paid</v>
      </c>
      <c r="O359" s="70">
        <f t="shared" si="64"/>
        <v>0</v>
      </c>
      <c r="P359" s="47"/>
    </row>
    <row r="360" spans="1:16" ht="15" customHeight="1" x14ac:dyDescent="0.25">
      <c r="A360" s="47"/>
      <c r="B360" s="68">
        <f t="shared" si="65"/>
        <v>0</v>
      </c>
      <c r="C360" s="69">
        <f t="shared" si="57"/>
        <v>0</v>
      </c>
      <c r="D360" s="69" t="str">
        <f t="shared" si="58"/>
        <v>Fully Paid</v>
      </c>
      <c r="E360" s="69" t="str">
        <f t="shared" si="66"/>
        <v>Fully Paid</v>
      </c>
      <c r="F360" s="69">
        <f t="shared" si="59"/>
        <v>0</v>
      </c>
      <c r="G360" s="70">
        <f t="shared" si="67"/>
        <v>0</v>
      </c>
      <c r="H360" s="47"/>
      <c r="I360" s="67"/>
      <c r="J360" s="47"/>
      <c r="K360" s="68">
        <f t="shared" si="60"/>
        <v>0</v>
      </c>
      <c r="L360" s="69">
        <f t="shared" si="61"/>
        <v>0</v>
      </c>
      <c r="M360" s="69" t="str">
        <f t="shared" si="62"/>
        <v>Fully Paid</v>
      </c>
      <c r="N360" s="69" t="str">
        <f t="shared" si="63"/>
        <v>Fully Paid</v>
      </c>
      <c r="O360" s="70">
        <f t="shared" si="64"/>
        <v>0</v>
      </c>
      <c r="P360" s="47"/>
    </row>
    <row r="361" spans="1:16" ht="15" customHeight="1" x14ac:dyDescent="0.25">
      <c r="A361" s="47"/>
      <c r="B361" s="68">
        <f t="shared" si="65"/>
        <v>0</v>
      </c>
      <c r="C361" s="69">
        <f t="shared" si="57"/>
        <v>0</v>
      </c>
      <c r="D361" s="69" t="str">
        <f t="shared" si="58"/>
        <v>Fully Paid</v>
      </c>
      <c r="E361" s="69" t="str">
        <f t="shared" si="66"/>
        <v>Fully Paid</v>
      </c>
      <c r="F361" s="69">
        <f t="shared" si="59"/>
        <v>0</v>
      </c>
      <c r="G361" s="70">
        <f t="shared" si="67"/>
        <v>0</v>
      </c>
      <c r="H361" s="47"/>
      <c r="I361" s="67"/>
      <c r="J361" s="47"/>
      <c r="K361" s="68">
        <f t="shared" si="60"/>
        <v>0</v>
      </c>
      <c r="L361" s="69">
        <f t="shared" si="61"/>
        <v>0</v>
      </c>
      <c r="M361" s="69" t="str">
        <f t="shared" si="62"/>
        <v>Fully Paid</v>
      </c>
      <c r="N361" s="69" t="str">
        <f t="shared" si="63"/>
        <v>Fully Paid</v>
      </c>
      <c r="O361" s="70">
        <f t="shared" si="64"/>
        <v>0</v>
      </c>
      <c r="P361" s="47"/>
    </row>
    <row r="362" spans="1:16" ht="15" customHeight="1" x14ac:dyDescent="0.25">
      <c r="A362" s="47"/>
      <c r="B362" s="68">
        <f t="shared" si="65"/>
        <v>0</v>
      </c>
      <c r="C362" s="69">
        <f t="shared" si="57"/>
        <v>0</v>
      </c>
      <c r="D362" s="69" t="str">
        <f t="shared" si="58"/>
        <v>Fully Paid</v>
      </c>
      <c r="E362" s="69" t="str">
        <f t="shared" si="66"/>
        <v>Fully Paid</v>
      </c>
      <c r="F362" s="69">
        <f t="shared" si="59"/>
        <v>0</v>
      </c>
      <c r="G362" s="70">
        <f t="shared" si="67"/>
        <v>0</v>
      </c>
      <c r="H362" s="47"/>
      <c r="I362" s="67"/>
      <c r="J362" s="47"/>
      <c r="K362" s="68">
        <f t="shared" si="60"/>
        <v>0</v>
      </c>
      <c r="L362" s="69">
        <f t="shared" si="61"/>
        <v>0</v>
      </c>
      <c r="M362" s="69" t="str">
        <f t="shared" si="62"/>
        <v>Fully Paid</v>
      </c>
      <c r="N362" s="69" t="str">
        <f t="shared" si="63"/>
        <v>Fully Paid</v>
      </c>
      <c r="O362" s="70">
        <f t="shared" si="64"/>
        <v>0</v>
      </c>
      <c r="P362" s="47"/>
    </row>
    <row r="363" spans="1:16" ht="15" customHeight="1" x14ac:dyDescent="0.25">
      <c r="A363" s="47"/>
      <c r="B363" s="68">
        <f t="shared" si="65"/>
        <v>0</v>
      </c>
      <c r="C363" s="69">
        <f t="shared" si="57"/>
        <v>0</v>
      </c>
      <c r="D363" s="69" t="str">
        <f t="shared" si="58"/>
        <v>Fully Paid</v>
      </c>
      <c r="E363" s="69" t="str">
        <f t="shared" si="66"/>
        <v>Fully Paid</v>
      </c>
      <c r="F363" s="69">
        <f t="shared" si="59"/>
        <v>0</v>
      </c>
      <c r="G363" s="70">
        <f t="shared" si="67"/>
        <v>0</v>
      </c>
      <c r="H363" s="47"/>
      <c r="I363" s="67"/>
      <c r="J363" s="47"/>
      <c r="K363" s="68">
        <f t="shared" si="60"/>
        <v>0</v>
      </c>
      <c r="L363" s="69">
        <f t="shared" si="61"/>
        <v>0</v>
      </c>
      <c r="M363" s="69" t="str">
        <f t="shared" si="62"/>
        <v>Fully Paid</v>
      </c>
      <c r="N363" s="69" t="str">
        <f t="shared" si="63"/>
        <v>Fully Paid</v>
      </c>
      <c r="O363" s="70">
        <f t="shared" si="64"/>
        <v>0</v>
      </c>
      <c r="P363" s="47"/>
    </row>
    <row r="364" spans="1:16" ht="15" customHeight="1" x14ac:dyDescent="0.25">
      <c r="A364" s="47"/>
      <c r="B364" s="68">
        <f t="shared" si="65"/>
        <v>0</v>
      </c>
      <c r="C364" s="69">
        <f t="shared" si="57"/>
        <v>0</v>
      </c>
      <c r="D364" s="69" t="str">
        <f t="shared" si="58"/>
        <v>Fully Paid</v>
      </c>
      <c r="E364" s="69" t="str">
        <f t="shared" si="66"/>
        <v>Fully Paid</v>
      </c>
      <c r="F364" s="69">
        <f t="shared" si="59"/>
        <v>0</v>
      </c>
      <c r="G364" s="70">
        <f t="shared" si="67"/>
        <v>0</v>
      </c>
      <c r="H364" s="47"/>
      <c r="I364" s="67"/>
      <c r="J364" s="47"/>
      <c r="K364" s="68">
        <f t="shared" si="60"/>
        <v>0</v>
      </c>
      <c r="L364" s="69">
        <f t="shared" si="61"/>
        <v>0</v>
      </c>
      <c r="M364" s="69" t="str">
        <f t="shared" si="62"/>
        <v>Fully Paid</v>
      </c>
      <c r="N364" s="69" t="str">
        <f t="shared" si="63"/>
        <v>Fully Paid</v>
      </c>
      <c r="O364" s="70">
        <f t="shared" si="64"/>
        <v>0</v>
      </c>
      <c r="P364" s="47"/>
    </row>
    <row r="365" spans="1:16" ht="15" customHeight="1" x14ac:dyDescent="0.25">
      <c r="A365" s="47"/>
      <c r="B365" s="68">
        <f t="shared" si="65"/>
        <v>0</v>
      </c>
      <c r="C365" s="69">
        <f t="shared" si="57"/>
        <v>0</v>
      </c>
      <c r="D365" s="69" t="str">
        <f t="shared" si="58"/>
        <v>Fully Paid</v>
      </c>
      <c r="E365" s="69" t="str">
        <f t="shared" si="66"/>
        <v>Fully Paid</v>
      </c>
      <c r="F365" s="69">
        <f t="shared" si="59"/>
        <v>0</v>
      </c>
      <c r="G365" s="70">
        <f t="shared" si="67"/>
        <v>0</v>
      </c>
      <c r="H365" s="47"/>
      <c r="I365" s="67"/>
      <c r="J365" s="47"/>
      <c r="K365" s="68">
        <f t="shared" si="60"/>
        <v>0</v>
      </c>
      <c r="L365" s="69">
        <f t="shared" si="61"/>
        <v>0</v>
      </c>
      <c r="M365" s="69" t="str">
        <f t="shared" si="62"/>
        <v>Fully Paid</v>
      </c>
      <c r="N365" s="69" t="str">
        <f t="shared" si="63"/>
        <v>Fully Paid</v>
      </c>
      <c r="O365" s="70">
        <f t="shared" si="64"/>
        <v>0</v>
      </c>
      <c r="P365" s="47"/>
    </row>
    <row r="366" spans="1:16" ht="15" customHeight="1" x14ac:dyDescent="0.25">
      <c r="A366" s="47"/>
      <c r="B366" s="68">
        <f t="shared" si="65"/>
        <v>0</v>
      </c>
      <c r="C366" s="69">
        <f t="shared" si="57"/>
        <v>0</v>
      </c>
      <c r="D366" s="69" t="str">
        <f t="shared" si="58"/>
        <v>Fully Paid</v>
      </c>
      <c r="E366" s="69" t="str">
        <f t="shared" si="66"/>
        <v>Fully Paid</v>
      </c>
      <c r="F366" s="69">
        <f t="shared" si="59"/>
        <v>0</v>
      </c>
      <c r="G366" s="70">
        <f t="shared" si="67"/>
        <v>0</v>
      </c>
      <c r="H366" s="47"/>
      <c r="I366" s="67"/>
      <c r="J366" s="47"/>
      <c r="K366" s="68">
        <f t="shared" si="60"/>
        <v>0</v>
      </c>
      <c r="L366" s="69">
        <f t="shared" si="61"/>
        <v>0</v>
      </c>
      <c r="M366" s="69" t="str">
        <f t="shared" si="62"/>
        <v>Fully Paid</v>
      </c>
      <c r="N366" s="69" t="str">
        <f t="shared" si="63"/>
        <v>Fully Paid</v>
      </c>
      <c r="O366" s="70">
        <f t="shared" si="64"/>
        <v>0</v>
      </c>
      <c r="P366" s="47"/>
    </row>
    <row r="367" spans="1:16" ht="15" customHeight="1" x14ac:dyDescent="0.25">
      <c r="A367" s="47"/>
      <c r="B367" s="68">
        <f t="shared" si="65"/>
        <v>0</v>
      </c>
      <c r="C367" s="69">
        <f t="shared" si="57"/>
        <v>0</v>
      </c>
      <c r="D367" s="69" t="str">
        <f t="shared" si="58"/>
        <v>Fully Paid</v>
      </c>
      <c r="E367" s="69" t="str">
        <f t="shared" si="66"/>
        <v>Fully Paid</v>
      </c>
      <c r="F367" s="69">
        <f t="shared" si="59"/>
        <v>0</v>
      </c>
      <c r="G367" s="70">
        <f t="shared" si="67"/>
        <v>0</v>
      </c>
      <c r="H367" s="47"/>
      <c r="I367" s="67"/>
      <c r="J367" s="47"/>
      <c r="K367" s="68">
        <f t="shared" si="60"/>
        <v>0</v>
      </c>
      <c r="L367" s="69">
        <f t="shared" si="61"/>
        <v>0</v>
      </c>
      <c r="M367" s="69" t="str">
        <f t="shared" si="62"/>
        <v>Fully Paid</v>
      </c>
      <c r="N367" s="69" t="str">
        <f t="shared" si="63"/>
        <v>Fully Paid</v>
      </c>
      <c r="O367" s="70">
        <f t="shared" si="64"/>
        <v>0</v>
      </c>
      <c r="P367" s="47"/>
    </row>
    <row r="368" spans="1:16" ht="15" customHeight="1" x14ac:dyDescent="0.25">
      <c r="A368" s="47"/>
      <c r="B368" s="68">
        <f t="shared" si="65"/>
        <v>0</v>
      </c>
      <c r="C368" s="69">
        <f t="shared" si="57"/>
        <v>0</v>
      </c>
      <c r="D368" s="69" t="str">
        <f t="shared" si="58"/>
        <v>Fully Paid</v>
      </c>
      <c r="E368" s="69" t="str">
        <f t="shared" si="66"/>
        <v>Fully Paid</v>
      </c>
      <c r="F368" s="69">
        <f t="shared" si="59"/>
        <v>0</v>
      </c>
      <c r="G368" s="70">
        <f t="shared" si="67"/>
        <v>0</v>
      </c>
      <c r="H368" s="47"/>
      <c r="I368" s="67"/>
      <c r="J368" s="47"/>
      <c r="K368" s="68">
        <f t="shared" si="60"/>
        <v>0</v>
      </c>
      <c r="L368" s="69">
        <f t="shared" si="61"/>
        <v>0</v>
      </c>
      <c r="M368" s="69" t="str">
        <f t="shared" si="62"/>
        <v>Fully Paid</v>
      </c>
      <c r="N368" s="69" t="str">
        <f t="shared" si="63"/>
        <v>Fully Paid</v>
      </c>
      <c r="O368" s="70">
        <f t="shared" si="64"/>
        <v>0</v>
      </c>
      <c r="P368" s="47"/>
    </row>
    <row r="369" spans="1:16" ht="15" customHeight="1" x14ac:dyDescent="0.25">
      <c r="A369" s="47"/>
      <c r="B369" s="68">
        <f t="shared" si="65"/>
        <v>0</v>
      </c>
      <c r="C369" s="69">
        <f t="shared" si="57"/>
        <v>0</v>
      </c>
      <c r="D369" s="69" t="str">
        <f t="shared" si="58"/>
        <v>Fully Paid</v>
      </c>
      <c r="E369" s="69" t="str">
        <f t="shared" si="66"/>
        <v>Fully Paid</v>
      </c>
      <c r="F369" s="69">
        <f t="shared" si="59"/>
        <v>0</v>
      </c>
      <c r="G369" s="70">
        <f t="shared" si="67"/>
        <v>0</v>
      </c>
      <c r="H369" s="47"/>
      <c r="I369" s="67"/>
      <c r="J369" s="47"/>
      <c r="K369" s="68">
        <f t="shared" si="60"/>
        <v>0</v>
      </c>
      <c r="L369" s="69">
        <f t="shared" si="61"/>
        <v>0</v>
      </c>
      <c r="M369" s="69" t="str">
        <f t="shared" si="62"/>
        <v>Fully Paid</v>
      </c>
      <c r="N369" s="69" t="str">
        <f t="shared" si="63"/>
        <v>Fully Paid</v>
      </c>
      <c r="O369" s="70">
        <f t="shared" si="64"/>
        <v>0</v>
      </c>
      <c r="P369" s="47"/>
    </row>
    <row r="370" spans="1:16" ht="15" customHeight="1" x14ac:dyDescent="0.25">
      <c r="A370" s="47"/>
      <c r="B370" s="68">
        <f t="shared" si="65"/>
        <v>0</v>
      </c>
      <c r="C370" s="69">
        <f t="shared" si="57"/>
        <v>0</v>
      </c>
      <c r="D370" s="69" t="str">
        <f t="shared" si="58"/>
        <v>Fully Paid</v>
      </c>
      <c r="E370" s="69" t="str">
        <f t="shared" si="66"/>
        <v>Fully Paid</v>
      </c>
      <c r="F370" s="69">
        <f t="shared" si="59"/>
        <v>0</v>
      </c>
      <c r="G370" s="70">
        <f t="shared" si="67"/>
        <v>0</v>
      </c>
      <c r="H370" s="47"/>
      <c r="I370" s="67"/>
      <c r="J370" s="47"/>
      <c r="K370" s="68">
        <f t="shared" si="60"/>
        <v>0</v>
      </c>
      <c r="L370" s="69">
        <f t="shared" si="61"/>
        <v>0</v>
      </c>
      <c r="M370" s="69" t="str">
        <f t="shared" si="62"/>
        <v>Fully Paid</v>
      </c>
      <c r="N370" s="69" t="str">
        <f t="shared" si="63"/>
        <v>Fully Paid</v>
      </c>
      <c r="O370" s="70">
        <f t="shared" si="64"/>
        <v>0</v>
      </c>
      <c r="P370" s="47"/>
    </row>
    <row r="371" spans="1:16" ht="15" customHeight="1" x14ac:dyDescent="0.25">
      <c r="A371" s="47"/>
      <c r="B371" s="68">
        <f t="shared" si="65"/>
        <v>0</v>
      </c>
      <c r="C371" s="69">
        <f t="shared" si="57"/>
        <v>0</v>
      </c>
      <c r="D371" s="69" t="str">
        <f t="shared" si="58"/>
        <v>Fully Paid</v>
      </c>
      <c r="E371" s="69" t="str">
        <f t="shared" si="66"/>
        <v>Fully Paid</v>
      </c>
      <c r="F371" s="69">
        <f t="shared" si="59"/>
        <v>0</v>
      </c>
      <c r="G371" s="70">
        <f t="shared" si="67"/>
        <v>0</v>
      </c>
      <c r="H371" s="47"/>
      <c r="I371" s="67"/>
      <c r="J371" s="47"/>
      <c r="K371" s="68">
        <f t="shared" si="60"/>
        <v>0</v>
      </c>
      <c r="L371" s="69">
        <f t="shared" si="61"/>
        <v>0</v>
      </c>
      <c r="M371" s="69" t="str">
        <f t="shared" si="62"/>
        <v>Fully Paid</v>
      </c>
      <c r="N371" s="69" t="str">
        <f t="shared" si="63"/>
        <v>Fully Paid</v>
      </c>
      <c r="O371" s="70">
        <f t="shared" si="64"/>
        <v>0</v>
      </c>
      <c r="P371" s="47"/>
    </row>
    <row r="372" spans="1:16" ht="15" customHeight="1" x14ac:dyDescent="0.25">
      <c r="A372" s="47"/>
      <c r="B372" s="68">
        <f t="shared" si="65"/>
        <v>0</v>
      </c>
      <c r="C372" s="69">
        <f t="shared" si="57"/>
        <v>0</v>
      </c>
      <c r="D372" s="69" t="str">
        <f t="shared" si="58"/>
        <v>Fully Paid</v>
      </c>
      <c r="E372" s="69" t="str">
        <f t="shared" si="66"/>
        <v>Fully Paid</v>
      </c>
      <c r="F372" s="69">
        <f t="shared" si="59"/>
        <v>0</v>
      </c>
      <c r="G372" s="70">
        <f t="shared" si="67"/>
        <v>0</v>
      </c>
      <c r="H372" s="47"/>
      <c r="I372" s="67"/>
      <c r="J372" s="47"/>
      <c r="K372" s="68">
        <f t="shared" si="60"/>
        <v>0</v>
      </c>
      <c r="L372" s="69">
        <f t="shared" si="61"/>
        <v>0</v>
      </c>
      <c r="M372" s="69" t="str">
        <f t="shared" si="62"/>
        <v>Fully Paid</v>
      </c>
      <c r="N372" s="69" t="str">
        <f t="shared" si="63"/>
        <v>Fully Paid</v>
      </c>
      <c r="O372" s="70">
        <f t="shared" si="64"/>
        <v>0</v>
      </c>
      <c r="P372" s="47"/>
    </row>
    <row r="373" spans="1:16" ht="15" customHeight="1" x14ac:dyDescent="0.25">
      <c r="A373" s="47"/>
      <c r="B373" s="68">
        <f t="shared" si="65"/>
        <v>0</v>
      </c>
      <c r="C373" s="69">
        <f t="shared" si="57"/>
        <v>0</v>
      </c>
      <c r="D373" s="69" t="str">
        <f t="shared" si="58"/>
        <v>Fully Paid</v>
      </c>
      <c r="E373" s="69" t="str">
        <f t="shared" si="66"/>
        <v>Fully Paid</v>
      </c>
      <c r="F373" s="69">
        <f t="shared" si="59"/>
        <v>0</v>
      </c>
      <c r="G373" s="70">
        <f t="shared" si="67"/>
        <v>0</v>
      </c>
      <c r="H373" s="47"/>
      <c r="I373" s="67"/>
      <c r="J373" s="47"/>
      <c r="K373" s="68">
        <f t="shared" si="60"/>
        <v>0</v>
      </c>
      <c r="L373" s="69">
        <f t="shared" si="61"/>
        <v>0</v>
      </c>
      <c r="M373" s="69" t="str">
        <f t="shared" si="62"/>
        <v>Fully Paid</v>
      </c>
      <c r="N373" s="69" t="str">
        <f t="shared" si="63"/>
        <v>Fully Paid</v>
      </c>
      <c r="O373" s="70">
        <f t="shared" si="64"/>
        <v>0</v>
      </c>
      <c r="P373" s="47"/>
    </row>
    <row r="374" spans="1:16" ht="15" customHeight="1" x14ac:dyDescent="0.25">
      <c r="A374" s="47"/>
      <c r="B374" s="68">
        <f t="shared" si="65"/>
        <v>0</v>
      </c>
      <c r="C374" s="69">
        <f t="shared" si="57"/>
        <v>0</v>
      </c>
      <c r="D374" s="69" t="str">
        <f t="shared" si="58"/>
        <v>Fully Paid</v>
      </c>
      <c r="E374" s="69" t="str">
        <f t="shared" si="66"/>
        <v>Fully Paid</v>
      </c>
      <c r="F374" s="69">
        <f t="shared" si="59"/>
        <v>0</v>
      </c>
      <c r="G374" s="70">
        <f t="shared" si="67"/>
        <v>0</v>
      </c>
      <c r="H374" s="47"/>
      <c r="I374" s="67"/>
      <c r="J374" s="47"/>
      <c r="K374" s="68">
        <f t="shared" si="60"/>
        <v>0</v>
      </c>
      <c r="L374" s="69">
        <f t="shared" si="61"/>
        <v>0</v>
      </c>
      <c r="M374" s="69" t="str">
        <f t="shared" si="62"/>
        <v>Fully Paid</v>
      </c>
      <c r="N374" s="69" t="str">
        <f t="shared" si="63"/>
        <v>Fully Paid</v>
      </c>
      <c r="O374" s="70">
        <f t="shared" si="64"/>
        <v>0</v>
      </c>
      <c r="P374" s="47"/>
    </row>
    <row r="375" spans="1:16" ht="15" customHeight="1" x14ac:dyDescent="0.25">
      <c r="A375" s="47"/>
      <c r="B375" s="68">
        <f t="shared" si="65"/>
        <v>0</v>
      </c>
      <c r="C375" s="69">
        <f t="shared" si="57"/>
        <v>0</v>
      </c>
      <c r="D375" s="69" t="str">
        <f t="shared" si="58"/>
        <v>Fully Paid</v>
      </c>
      <c r="E375" s="69" t="str">
        <f t="shared" si="66"/>
        <v>Fully Paid</v>
      </c>
      <c r="F375" s="69">
        <f t="shared" si="59"/>
        <v>0</v>
      </c>
      <c r="G375" s="70">
        <f t="shared" si="67"/>
        <v>0</v>
      </c>
      <c r="H375" s="47"/>
      <c r="I375" s="67"/>
      <c r="J375" s="47"/>
      <c r="K375" s="68">
        <f t="shared" si="60"/>
        <v>0</v>
      </c>
      <c r="L375" s="69">
        <f t="shared" si="61"/>
        <v>0</v>
      </c>
      <c r="M375" s="69" t="str">
        <f t="shared" si="62"/>
        <v>Fully Paid</v>
      </c>
      <c r="N375" s="69" t="str">
        <f t="shared" si="63"/>
        <v>Fully Paid</v>
      </c>
      <c r="O375" s="70">
        <f t="shared" si="64"/>
        <v>0</v>
      </c>
      <c r="P375" s="47"/>
    </row>
    <row r="376" spans="1:16" ht="15" customHeight="1" x14ac:dyDescent="0.25">
      <c r="A376" s="47"/>
      <c r="B376" s="68">
        <f t="shared" si="65"/>
        <v>0</v>
      </c>
      <c r="C376" s="69">
        <f t="shared" si="57"/>
        <v>0</v>
      </c>
      <c r="D376" s="69" t="str">
        <f t="shared" si="58"/>
        <v>Fully Paid</v>
      </c>
      <c r="E376" s="69" t="str">
        <f t="shared" si="66"/>
        <v>Fully Paid</v>
      </c>
      <c r="F376" s="69">
        <f t="shared" si="59"/>
        <v>0</v>
      </c>
      <c r="G376" s="70">
        <f t="shared" si="67"/>
        <v>0</v>
      </c>
      <c r="H376" s="47"/>
      <c r="I376" s="67"/>
      <c r="J376" s="47"/>
      <c r="K376" s="68">
        <f t="shared" si="60"/>
        <v>0</v>
      </c>
      <c r="L376" s="69">
        <f t="shared" si="61"/>
        <v>0</v>
      </c>
      <c r="M376" s="69" t="str">
        <f t="shared" si="62"/>
        <v>Fully Paid</v>
      </c>
      <c r="N376" s="69" t="str">
        <f t="shared" si="63"/>
        <v>Fully Paid</v>
      </c>
      <c r="O376" s="70">
        <f t="shared" si="64"/>
        <v>0</v>
      </c>
      <c r="P376" s="47"/>
    </row>
    <row r="377" spans="1:16" ht="15" customHeight="1" x14ac:dyDescent="0.25">
      <c r="A377" s="47"/>
      <c r="B377" s="68">
        <f t="shared" si="65"/>
        <v>0</v>
      </c>
      <c r="C377" s="69">
        <f t="shared" si="57"/>
        <v>0</v>
      </c>
      <c r="D377" s="69" t="str">
        <f t="shared" si="58"/>
        <v>Fully Paid</v>
      </c>
      <c r="E377" s="69" t="str">
        <f t="shared" si="66"/>
        <v>Fully Paid</v>
      </c>
      <c r="F377" s="69">
        <f t="shared" si="59"/>
        <v>0</v>
      </c>
      <c r="G377" s="70">
        <f t="shared" si="67"/>
        <v>0</v>
      </c>
      <c r="H377" s="47"/>
      <c r="I377" s="67"/>
      <c r="J377" s="47"/>
      <c r="K377" s="68">
        <f t="shared" si="60"/>
        <v>0</v>
      </c>
      <c r="L377" s="69">
        <f t="shared" si="61"/>
        <v>0</v>
      </c>
      <c r="M377" s="69" t="str">
        <f t="shared" si="62"/>
        <v>Fully Paid</v>
      </c>
      <c r="N377" s="69" t="str">
        <f t="shared" si="63"/>
        <v>Fully Paid</v>
      </c>
      <c r="O377" s="70">
        <f t="shared" si="64"/>
        <v>0</v>
      </c>
      <c r="P377" s="47"/>
    </row>
    <row r="378" spans="1:16" ht="15" customHeight="1" x14ac:dyDescent="0.25">
      <c r="A378" s="47"/>
      <c r="B378" s="68">
        <f t="shared" si="65"/>
        <v>0</v>
      </c>
      <c r="C378" s="69">
        <f t="shared" si="57"/>
        <v>0</v>
      </c>
      <c r="D378" s="69" t="str">
        <f t="shared" si="58"/>
        <v>Fully Paid</v>
      </c>
      <c r="E378" s="69" t="str">
        <f t="shared" si="66"/>
        <v>Fully Paid</v>
      </c>
      <c r="F378" s="69">
        <f t="shared" si="59"/>
        <v>0</v>
      </c>
      <c r="G378" s="70">
        <f t="shared" si="67"/>
        <v>0</v>
      </c>
      <c r="H378" s="47"/>
      <c r="I378" s="67"/>
      <c r="J378" s="47"/>
      <c r="K378" s="68">
        <f t="shared" si="60"/>
        <v>0</v>
      </c>
      <c r="L378" s="69">
        <f t="shared" si="61"/>
        <v>0</v>
      </c>
      <c r="M378" s="69" t="str">
        <f t="shared" si="62"/>
        <v>Fully Paid</v>
      </c>
      <c r="N378" s="69" t="str">
        <f t="shared" si="63"/>
        <v>Fully Paid</v>
      </c>
      <c r="O378" s="70">
        <f t="shared" si="64"/>
        <v>0</v>
      </c>
      <c r="P378" s="47"/>
    </row>
    <row r="379" spans="1:16" ht="15" customHeight="1" x14ac:dyDescent="0.25">
      <c r="A379" s="47"/>
      <c r="B379" s="68">
        <f t="shared" si="65"/>
        <v>0</v>
      </c>
      <c r="C379" s="69">
        <f t="shared" si="57"/>
        <v>0</v>
      </c>
      <c r="D379" s="69" t="str">
        <f t="shared" si="58"/>
        <v>Fully Paid</v>
      </c>
      <c r="E379" s="69" t="str">
        <f t="shared" si="66"/>
        <v>Fully Paid</v>
      </c>
      <c r="F379" s="69">
        <f t="shared" si="59"/>
        <v>0</v>
      </c>
      <c r="G379" s="70">
        <f t="shared" si="67"/>
        <v>0</v>
      </c>
      <c r="H379" s="47"/>
      <c r="I379" s="67"/>
      <c r="J379" s="47"/>
      <c r="K379" s="68">
        <f t="shared" si="60"/>
        <v>0</v>
      </c>
      <c r="L379" s="69">
        <f t="shared" si="61"/>
        <v>0</v>
      </c>
      <c r="M379" s="69" t="str">
        <f t="shared" si="62"/>
        <v>Fully Paid</v>
      </c>
      <c r="N379" s="69" t="str">
        <f t="shared" si="63"/>
        <v>Fully Paid</v>
      </c>
      <c r="O379" s="70">
        <f t="shared" si="64"/>
        <v>0</v>
      </c>
      <c r="P379" s="47"/>
    </row>
    <row r="380" spans="1:16" ht="15" customHeight="1" thickBot="1" x14ac:dyDescent="0.3">
      <c r="A380" s="47"/>
      <c r="B380" s="71">
        <f t="shared" si="65"/>
        <v>0</v>
      </c>
      <c r="C380" s="72">
        <f t="shared" si="57"/>
        <v>0</v>
      </c>
      <c r="D380" s="72" t="str">
        <f t="shared" si="58"/>
        <v>Fully Paid</v>
      </c>
      <c r="E380" s="72" t="str">
        <f t="shared" si="66"/>
        <v>Fully Paid</v>
      </c>
      <c r="F380" s="69">
        <f t="shared" si="59"/>
        <v>0</v>
      </c>
      <c r="G380" s="73">
        <f t="shared" si="67"/>
        <v>0</v>
      </c>
      <c r="H380" s="47"/>
      <c r="I380" s="67"/>
      <c r="J380" s="47"/>
      <c r="K380" s="71">
        <f t="shared" si="60"/>
        <v>0</v>
      </c>
      <c r="L380" s="72">
        <f t="shared" si="61"/>
        <v>0</v>
      </c>
      <c r="M380" s="72" t="str">
        <f t="shared" si="62"/>
        <v>Fully Paid</v>
      </c>
      <c r="N380" s="72" t="str">
        <f t="shared" si="63"/>
        <v>Fully Paid</v>
      </c>
      <c r="O380" s="73">
        <f t="shared" si="64"/>
        <v>0</v>
      </c>
      <c r="P380" s="47"/>
    </row>
    <row r="381" spans="1:16" ht="12.75" customHeight="1" x14ac:dyDescent="0.25">
      <c r="A381" s="47"/>
      <c r="B381" s="47"/>
      <c r="C381" s="47"/>
      <c r="D381" s="47"/>
      <c r="E381" s="47"/>
      <c r="F381" s="47"/>
      <c r="G381" s="47"/>
      <c r="H381" s="47"/>
      <c r="I381" s="29"/>
      <c r="J381" s="47"/>
      <c r="K381" s="47"/>
      <c r="L381" s="47"/>
      <c r="M381" s="47"/>
      <c r="N381" s="47"/>
      <c r="O381" s="47"/>
      <c r="P381" s="47"/>
    </row>
    <row r="382" spans="1:16" x14ac:dyDescent="0.25">
      <c r="E382" s="39"/>
      <c r="G382" s="39"/>
      <c r="H382" s="39"/>
      <c r="N382" s="39"/>
      <c r="O382" s="39"/>
    </row>
    <row r="383" spans="1:16" x14ac:dyDescent="0.25">
      <c r="E383" s="39"/>
      <c r="G383" s="39"/>
      <c r="H383" s="39"/>
    </row>
    <row r="384" spans="1:16" x14ac:dyDescent="0.25">
      <c r="E384" s="39"/>
      <c r="G384" s="39"/>
      <c r="H384" s="39"/>
    </row>
  </sheetData>
  <sheetProtection password="D382" sheet="1" objects="1" scenarios="1"/>
  <pageMargins left="0.7" right="0.7" top="0.75" bottom="0.75" header="0.3" footer="0.3"/>
  <pageSetup orientation="portrait" horizontalDpi="0"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K374"/>
  <sheetViews>
    <sheetView showGridLines="0" showRowColHeaders="0" workbookViewId="0"/>
  </sheetViews>
  <sheetFormatPr defaultRowHeight="15" x14ac:dyDescent="0.25"/>
  <cols>
    <col min="1" max="1" width="1.7109375" style="1" customWidth="1"/>
    <col min="2" max="6" width="9.140625" style="1" customWidth="1"/>
    <col min="7" max="16384" width="9.140625" style="1"/>
  </cols>
  <sheetData>
    <row r="1" spans="1:11" ht="3" customHeight="1" x14ac:dyDescent="0.25">
      <c r="A1" s="9"/>
      <c r="B1" s="9"/>
      <c r="C1" s="9"/>
      <c r="D1" s="9"/>
      <c r="E1" s="9"/>
      <c r="F1" s="9"/>
      <c r="G1" s="9"/>
      <c r="H1" s="9"/>
      <c r="I1" s="9"/>
      <c r="J1" s="9"/>
      <c r="K1" s="9"/>
    </row>
    <row r="2" spans="1:11" ht="56.1" customHeight="1" x14ac:dyDescent="0.25">
      <c r="A2" s="9"/>
      <c r="B2" s="10"/>
      <c r="C2" s="10"/>
      <c r="D2" s="9"/>
      <c r="E2" s="10" t="s">
        <v>10</v>
      </c>
      <c r="F2" s="10"/>
      <c r="G2" s="10"/>
      <c r="H2" s="10"/>
      <c r="I2" s="9"/>
      <c r="J2" s="9"/>
      <c r="K2" s="76" t="str">
        <f ca="1">"©" &amp; TEXT(TODAY(),"yyyy") &amp;" ExcelSuperSite. All rights reserved"</f>
        <v>©2016 ExcelSuperSite. All rights reserved</v>
      </c>
    </row>
    <row r="3" spans="1:11" s="7" customFormat="1" ht="5.0999999999999996" customHeight="1" x14ac:dyDescent="0.25">
      <c r="A3" s="11"/>
      <c r="B3" s="12"/>
      <c r="C3" s="12"/>
      <c r="D3" s="11"/>
      <c r="E3" s="12"/>
      <c r="F3" s="12"/>
      <c r="G3" s="12"/>
      <c r="H3" s="11"/>
      <c r="I3" s="11"/>
      <c r="J3" s="11"/>
      <c r="K3" s="11"/>
    </row>
    <row r="4" spans="1:11" x14ac:dyDescent="0.25">
      <c r="B4" s="13" t="s">
        <v>2</v>
      </c>
    </row>
    <row r="5" spans="1:11" x14ac:dyDescent="0.25">
      <c r="B5" s="14"/>
    </row>
    <row r="6" spans="1:11" x14ac:dyDescent="0.25">
      <c r="B6" s="14">
        <v>1</v>
      </c>
    </row>
    <row r="7" spans="1:11" x14ac:dyDescent="0.25">
      <c r="B7" s="14">
        <v>2</v>
      </c>
    </row>
    <row r="8" spans="1:11" x14ac:dyDescent="0.25">
      <c r="A8" s="2"/>
      <c r="B8" s="14">
        <v>3</v>
      </c>
      <c r="C8" s="2"/>
      <c r="D8" s="2"/>
      <c r="E8" s="2"/>
      <c r="F8" s="2"/>
    </row>
    <row r="9" spans="1:11" x14ac:dyDescent="0.25">
      <c r="B9" s="14">
        <v>4</v>
      </c>
    </row>
    <row r="10" spans="1:11" x14ac:dyDescent="0.25">
      <c r="B10" s="14">
        <v>5</v>
      </c>
    </row>
    <row r="11" spans="1:11" x14ac:dyDescent="0.25">
      <c r="B11" s="14">
        <v>6</v>
      </c>
      <c r="C11" s="4"/>
      <c r="D11" s="5"/>
      <c r="E11" s="6"/>
      <c r="F11" s="6"/>
    </row>
    <row r="12" spans="1:11" x14ac:dyDescent="0.25">
      <c r="B12" s="14">
        <v>7</v>
      </c>
      <c r="C12" s="6"/>
      <c r="D12" s="5"/>
      <c r="E12" s="6"/>
      <c r="F12" s="6"/>
    </row>
    <row r="13" spans="1:11" x14ac:dyDescent="0.25">
      <c r="B13" s="14">
        <v>8</v>
      </c>
      <c r="C13" s="6"/>
      <c r="D13" s="5"/>
      <c r="E13" s="6"/>
      <c r="F13" s="6"/>
    </row>
    <row r="14" spans="1:11" x14ac:dyDescent="0.25">
      <c r="B14" s="14">
        <v>9</v>
      </c>
      <c r="C14" s="6"/>
      <c r="D14" s="5"/>
      <c r="E14" s="6"/>
      <c r="F14" s="6"/>
    </row>
    <row r="15" spans="1:11" x14ac:dyDescent="0.25">
      <c r="B15" s="14">
        <v>10</v>
      </c>
      <c r="C15" s="6"/>
      <c r="D15" s="5"/>
      <c r="E15" s="6"/>
      <c r="F15" s="6"/>
    </row>
    <row r="16" spans="1:11" x14ac:dyDescent="0.25">
      <c r="B16" s="14">
        <v>11</v>
      </c>
      <c r="C16" s="6"/>
      <c r="D16" s="5"/>
      <c r="E16" s="6"/>
      <c r="F16" s="6"/>
    </row>
    <row r="17" spans="2:6" x14ac:dyDescent="0.25">
      <c r="B17" s="14">
        <v>12</v>
      </c>
      <c r="C17" s="6"/>
      <c r="D17" s="5"/>
      <c r="E17" s="6"/>
      <c r="F17" s="6"/>
    </row>
    <row r="18" spans="2:6" x14ac:dyDescent="0.25">
      <c r="B18" s="14">
        <v>13</v>
      </c>
      <c r="C18" s="6"/>
      <c r="D18" s="5"/>
      <c r="E18" s="6"/>
      <c r="F18" s="6"/>
    </row>
    <row r="19" spans="2:6" x14ac:dyDescent="0.25">
      <c r="B19" s="14">
        <v>14</v>
      </c>
      <c r="C19" s="6"/>
      <c r="D19" s="5"/>
      <c r="E19" s="6"/>
      <c r="F19" s="6"/>
    </row>
    <row r="20" spans="2:6" x14ac:dyDescent="0.25">
      <c r="B20" s="14">
        <v>15</v>
      </c>
      <c r="C20" s="6"/>
      <c r="D20" s="5"/>
      <c r="E20" s="6"/>
      <c r="F20" s="6"/>
    </row>
    <row r="21" spans="2:6" x14ac:dyDescent="0.25">
      <c r="B21" s="14">
        <v>16</v>
      </c>
      <c r="C21" s="6"/>
      <c r="D21" s="5"/>
      <c r="E21" s="6"/>
      <c r="F21" s="6"/>
    </row>
    <row r="22" spans="2:6" x14ac:dyDescent="0.25">
      <c r="B22" s="14">
        <v>17</v>
      </c>
      <c r="C22" s="6"/>
      <c r="D22" s="5"/>
      <c r="E22" s="6"/>
      <c r="F22" s="6"/>
    </row>
    <row r="23" spans="2:6" x14ac:dyDescent="0.25">
      <c r="B23" s="14">
        <v>18</v>
      </c>
      <c r="C23" s="6"/>
      <c r="D23" s="5"/>
      <c r="E23" s="6"/>
      <c r="F23" s="6"/>
    </row>
    <row r="24" spans="2:6" x14ac:dyDescent="0.25">
      <c r="B24" s="14">
        <v>19</v>
      </c>
      <c r="C24" s="6"/>
      <c r="D24" s="5"/>
      <c r="E24" s="6"/>
      <c r="F24" s="6"/>
    </row>
    <row r="25" spans="2:6" x14ac:dyDescent="0.25">
      <c r="B25" s="14">
        <v>20</v>
      </c>
      <c r="C25" s="6"/>
      <c r="D25" s="5"/>
      <c r="E25" s="6"/>
      <c r="F25" s="6"/>
    </row>
    <row r="26" spans="2:6" x14ac:dyDescent="0.25">
      <c r="B26" s="14">
        <v>21</v>
      </c>
      <c r="C26" s="6"/>
      <c r="D26" s="5"/>
      <c r="E26" s="6"/>
      <c r="F26" s="6"/>
    </row>
    <row r="27" spans="2:6" x14ac:dyDescent="0.25">
      <c r="B27" s="14">
        <v>22</v>
      </c>
      <c r="C27" s="6"/>
      <c r="D27" s="5"/>
      <c r="E27" s="6"/>
      <c r="F27" s="6"/>
    </row>
    <row r="28" spans="2:6" x14ac:dyDescent="0.25">
      <c r="B28" s="14">
        <v>23</v>
      </c>
      <c r="C28" s="6"/>
      <c r="D28" s="5"/>
      <c r="E28" s="6"/>
      <c r="F28" s="6"/>
    </row>
    <row r="29" spans="2:6" x14ac:dyDescent="0.25">
      <c r="B29" s="14">
        <v>24</v>
      </c>
      <c r="C29" s="6"/>
      <c r="D29" s="5"/>
      <c r="E29" s="6"/>
      <c r="F29" s="6"/>
    </row>
    <row r="30" spans="2:6" x14ac:dyDescent="0.25">
      <c r="B30" s="14">
        <v>25</v>
      </c>
      <c r="C30" s="6"/>
      <c r="D30" s="5"/>
      <c r="E30" s="6"/>
      <c r="F30" s="6"/>
    </row>
    <row r="31" spans="2:6" x14ac:dyDescent="0.25">
      <c r="B31" s="14">
        <v>26</v>
      </c>
      <c r="C31" s="6"/>
      <c r="D31" s="5"/>
      <c r="E31" s="6"/>
      <c r="F31" s="6"/>
    </row>
    <row r="32" spans="2:6" x14ac:dyDescent="0.25">
      <c r="B32" s="14">
        <v>27</v>
      </c>
      <c r="C32" s="6"/>
      <c r="D32" s="5"/>
      <c r="E32" s="6"/>
      <c r="F32" s="6"/>
    </row>
    <row r="33" spans="2:6" x14ac:dyDescent="0.25">
      <c r="B33" s="14">
        <v>28</v>
      </c>
      <c r="C33" s="6"/>
      <c r="D33" s="5"/>
      <c r="E33" s="6"/>
      <c r="F33" s="6"/>
    </row>
    <row r="34" spans="2:6" x14ac:dyDescent="0.25">
      <c r="B34" s="14">
        <v>29</v>
      </c>
      <c r="C34" s="6"/>
      <c r="D34" s="5"/>
      <c r="E34" s="6"/>
      <c r="F34" s="6"/>
    </row>
    <row r="35" spans="2:6" x14ac:dyDescent="0.25">
      <c r="B35" s="14">
        <v>30</v>
      </c>
      <c r="C35" s="6"/>
      <c r="D35" s="5"/>
      <c r="E35" s="6"/>
      <c r="F35" s="6"/>
    </row>
    <row r="36" spans="2:6" x14ac:dyDescent="0.25">
      <c r="B36" s="3"/>
      <c r="C36" s="6"/>
      <c r="D36" s="5"/>
      <c r="E36" s="6"/>
      <c r="F36" s="6"/>
    </row>
    <row r="37" spans="2:6" x14ac:dyDescent="0.25">
      <c r="B37" s="3"/>
      <c r="C37" s="6"/>
      <c r="D37" s="5"/>
      <c r="E37" s="6"/>
      <c r="F37" s="6"/>
    </row>
    <row r="38" spans="2:6" x14ac:dyDescent="0.25">
      <c r="B38" s="3"/>
      <c r="C38" s="6"/>
      <c r="D38" s="5"/>
      <c r="E38" s="6"/>
      <c r="F38" s="6"/>
    </row>
    <row r="39" spans="2:6" x14ac:dyDescent="0.25">
      <c r="B39" s="3"/>
      <c r="C39" s="6"/>
      <c r="D39" s="5"/>
      <c r="E39" s="6"/>
      <c r="F39" s="6"/>
    </row>
    <row r="40" spans="2:6" x14ac:dyDescent="0.25">
      <c r="B40" s="3"/>
      <c r="C40" s="6"/>
      <c r="D40" s="5"/>
      <c r="E40" s="6"/>
      <c r="F40" s="6"/>
    </row>
    <row r="41" spans="2:6" x14ac:dyDescent="0.25">
      <c r="B41" s="3"/>
      <c r="C41" s="6"/>
      <c r="D41" s="5"/>
      <c r="E41" s="6"/>
      <c r="F41" s="6"/>
    </row>
    <row r="42" spans="2:6" x14ac:dyDescent="0.25">
      <c r="B42" s="3"/>
      <c r="C42" s="6"/>
      <c r="D42" s="5"/>
      <c r="E42" s="6"/>
      <c r="F42" s="6"/>
    </row>
    <row r="43" spans="2:6" x14ac:dyDescent="0.25">
      <c r="B43" s="3"/>
      <c r="C43" s="6"/>
      <c r="D43" s="5"/>
      <c r="E43" s="6"/>
      <c r="F43" s="6"/>
    </row>
    <row r="44" spans="2:6" x14ac:dyDescent="0.25">
      <c r="B44" s="3"/>
      <c r="C44" s="6"/>
      <c r="D44" s="5"/>
      <c r="E44" s="6"/>
      <c r="F44" s="6"/>
    </row>
    <row r="45" spans="2:6" x14ac:dyDescent="0.25">
      <c r="B45" s="3"/>
      <c r="C45" s="6"/>
      <c r="D45" s="5"/>
      <c r="E45" s="6"/>
      <c r="F45" s="6"/>
    </row>
    <row r="46" spans="2:6" x14ac:dyDescent="0.25">
      <c r="B46" s="3"/>
      <c r="C46" s="6"/>
      <c r="D46" s="5"/>
      <c r="E46" s="6"/>
      <c r="F46" s="6"/>
    </row>
    <row r="47" spans="2:6" x14ac:dyDescent="0.25">
      <c r="B47" s="3"/>
      <c r="C47" s="6"/>
      <c r="D47" s="5"/>
      <c r="E47" s="6"/>
      <c r="F47" s="6"/>
    </row>
    <row r="48" spans="2:6" x14ac:dyDescent="0.25">
      <c r="B48" s="3"/>
      <c r="C48" s="6"/>
      <c r="D48" s="5"/>
      <c r="E48" s="6"/>
      <c r="F48" s="6"/>
    </row>
    <row r="49" spans="2:6" x14ac:dyDescent="0.25">
      <c r="B49" s="3"/>
      <c r="C49" s="6"/>
      <c r="D49" s="5"/>
      <c r="E49" s="6"/>
      <c r="F49" s="6"/>
    </row>
    <row r="50" spans="2:6" x14ac:dyDescent="0.25">
      <c r="B50" s="3"/>
      <c r="C50" s="6"/>
      <c r="D50" s="5"/>
      <c r="E50" s="6"/>
      <c r="F50" s="6"/>
    </row>
    <row r="51" spans="2:6" x14ac:dyDescent="0.25">
      <c r="B51" s="3"/>
      <c r="C51" s="6"/>
      <c r="D51" s="5"/>
      <c r="E51" s="6"/>
      <c r="F51" s="6"/>
    </row>
    <row r="52" spans="2:6" x14ac:dyDescent="0.25">
      <c r="B52" s="3"/>
      <c r="C52" s="6"/>
      <c r="D52" s="5"/>
      <c r="E52" s="6"/>
      <c r="F52" s="6"/>
    </row>
    <row r="53" spans="2:6" x14ac:dyDescent="0.25">
      <c r="B53" s="3"/>
      <c r="C53" s="6"/>
      <c r="D53" s="5"/>
      <c r="E53" s="6"/>
      <c r="F53" s="6"/>
    </row>
    <row r="54" spans="2:6" x14ac:dyDescent="0.25">
      <c r="B54" s="3"/>
      <c r="C54" s="6"/>
      <c r="D54" s="5"/>
      <c r="E54" s="6"/>
      <c r="F54" s="6"/>
    </row>
    <row r="55" spans="2:6" x14ac:dyDescent="0.25">
      <c r="B55" s="3"/>
      <c r="C55" s="6"/>
      <c r="D55" s="5"/>
      <c r="E55" s="6"/>
      <c r="F55" s="6"/>
    </row>
    <row r="56" spans="2:6" x14ac:dyDescent="0.25">
      <c r="B56" s="3"/>
      <c r="C56" s="6"/>
      <c r="D56" s="5"/>
      <c r="E56" s="6"/>
      <c r="F56" s="6"/>
    </row>
    <row r="57" spans="2:6" x14ac:dyDescent="0.25">
      <c r="B57" s="3"/>
      <c r="C57" s="6"/>
      <c r="D57" s="5"/>
      <c r="E57" s="6"/>
      <c r="F57" s="6"/>
    </row>
    <row r="58" spans="2:6" x14ac:dyDescent="0.25">
      <c r="B58" s="3"/>
      <c r="C58" s="6"/>
      <c r="D58" s="5"/>
      <c r="E58" s="6"/>
      <c r="F58" s="6"/>
    </row>
    <row r="59" spans="2:6" x14ac:dyDescent="0.25">
      <c r="B59" s="3"/>
      <c r="C59" s="6"/>
      <c r="D59" s="5"/>
      <c r="E59" s="6"/>
      <c r="F59" s="6"/>
    </row>
    <row r="60" spans="2:6" x14ac:dyDescent="0.25">
      <c r="B60" s="3"/>
      <c r="C60" s="6"/>
      <c r="D60" s="5"/>
      <c r="E60" s="6"/>
      <c r="F60" s="6"/>
    </row>
    <row r="61" spans="2:6" x14ac:dyDescent="0.25">
      <c r="B61" s="3"/>
      <c r="C61" s="6"/>
      <c r="D61" s="5"/>
      <c r="E61" s="6"/>
      <c r="F61" s="6"/>
    </row>
    <row r="62" spans="2:6" x14ac:dyDescent="0.25">
      <c r="B62" s="3"/>
      <c r="C62" s="6"/>
      <c r="D62" s="5"/>
      <c r="E62" s="6"/>
      <c r="F62" s="6"/>
    </row>
    <row r="63" spans="2:6" x14ac:dyDescent="0.25">
      <c r="B63" s="3"/>
      <c r="C63" s="6"/>
      <c r="D63" s="5"/>
      <c r="E63" s="6"/>
      <c r="F63" s="6"/>
    </row>
    <row r="64" spans="2:6" x14ac:dyDescent="0.25">
      <c r="B64" s="3"/>
      <c r="C64" s="6"/>
      <c r="D64" s="5"/>
      <c r="E64" s="6"/>
      <c r="F64" s="6"/>
    </row>
    <row r="65" spans="2:6" x14ac:dyDescent="0.25">
      <c r="B65" s="3"/>
      <c r="C65" s="6"/>
      <c r="D65" s="5"/>
      <c r="E65" s="6"/>
      <c r="F65" s="6"/>
    </row>
    <row r="66" spans="2:6" x14ac:dyDescent="0.25">
      <c r="B66" s="3"/>
      <c r="C66" s="6"/>
      <c r="D66" s="5"/>
      <c r="E66" s="6"/>
      <c r="F66" s="6"/>
    </row>
    <row r="67" spans="2:6" x14ac:dyDescent="0.25">
      <c r="B67" s="3"/>
      <c r="C67" s="6"/>
      <c r="D67" s="5"/>
      <c r="E67" s="6"/>
      <c r="F67" s="6"/>
    </row>
    <row r="68" spans="2:6" x14ac:dyDescent="0.25">
      <c r="B68" s="3"/>
      <c r="C68" s="6"/>
      <c r="D68" s="5"/>
      <c r="E68" s="6"/>
      <c r="F68" s="6"/>
    </row>
    <row r="69" spans="2:6" x14ac:dyDescent="0.25">
      <c r="B69" s="3"/>
      <c r="C69" s="6"/>
      <c r="D69" s="5"/>
      <c r="E69" s="6"/>
      <c r="F69" s="6"/>
    </row>
    <row r="70" spans="2:6" x14ac:dyDescent="0.25">
      <c r="B70" s="3"/>
      <c r="C70" s="6"/>
      <c r="D70" s="5"/>
      <c r="E70" s="6"/>
      <c r="F70" s="6"/>
    </row>
    <row r="71" spans="2:6" x14ac:dyDescent="0.25">
      <c r="B71" s="3"/>
      <c r="C71" s="6"/>
      <c r="D71" s="5"/>
      <c r="E71" s="6"/>
      <c r="F71" s="6"/>
    </row>
    <row r="72" spans="2:6" x14ac:dyDescent="0.25">
      <c r="B72" s="3"/>
      <c r="C72" s="6"/>
      <c r="D72" s="5"/>
      <c r="E72" s="6"/>
      <c r="F72" s="6"/>
    </row>
    <row r="73" spans="2:6" x14ac:dyDescent="0.25">
      <c r="B73" s="3"/>
      <c r="C73" s="6"/>
      <c r="D73" s="5"/>
      <c r="E73" s="6"/>
      <c r="F73" s="6"/>
    </row>
    <row r="74" spans="2:6" x14ac:dyDescent="0.25">
      <c r="B74" s="3"/>
      <c r="C74" s="6"/>
      <c r="D74" s="5"/>
      <c r="E74" s="6"/>
      <c r="F74" s="6"/>
    </row>
    <row r="75" spans="2:6" x14ac:dyDescent="0.25">
      <c r="B75" s="3"/>
      <c r="C75" s="6"/>
      <c r="D75" s="5"/>
      <c r="E75" s="6"/>
      <c r="F75" s="6"/>
    </row>
    <row r="76" spans="2:6" x14ac:dyDescent="0.25">
      <c r="B76" s="3"/>
      <c r="C76" s="6"/>
      <c r="D76" s="5"/>
      <c r="E76" s="6"/>
      <c r="F76" s="6"/>
    </row>
    <row r="77" spans="2:6" x14ac:dyDescent="0.25">
      <c r="B77" s="3"/>
      <c r="C77" s="6"/>
      <c r="D77" s="5"/>
      <c r="E77" s="6"/>
      <c r="F77" s="6"/>
    </row>
    <row r="78" spans="2:6" x14ac:dyDescent="0.25">
      <c r="B78" s="3"/>
      <c r="C78" s="6"/>
      <c r="D78" s="5"/>
      <c r="E78" s="6"/>
      <c r="F78" s="6"/>
    </row>
    <row r="79" spans="2:6" x14ac:dyDescent="0.25">
      <c r="B79" s="3"/>
      <c r="C79" s="6"/>
      <c r="D79" s="5"/>
      <c r="E79" s="6"/>
      <c r="F79" s="6"/>
    </row>
    <row r="80" spans="2:6" x14ac:dyDescent="0.25">
      <c r="B80" s="3"/>
      <c r="C80" s="6"/>
      <c r="D80" s="5"/>
      <c r="E80" s="6"/>
      <c r="F80" s="6"/>
    </row>
    <row r="81" spans="2:6" x14ac:dyDescent="0.25">
      <c r="B81" s="3"/>
      <c r="C81" s="6"/>
      <c r="D81" s="5"/>
      <c r="E81" s="6"/>
      <c r="F81" s="6"/>
    </row>
    <row r="82" spans="2:6" x14ac:dyDescent="0.25">
      <c r="B82" s="3"/>
      <c r="C82" s="6"/>
      <c r="D82" s="5"/>
      <c r="E82" s="6"/>
      <c r="F82" s="6"/>
    </row>
    <row r="83" spans="2:6" x14ac:dyDescent="0.25">
      <c r="B83" s="3"/>
      <c r="C83" s="6"/>
      <c r="D83" s="5"/>
      <c r="E83" s="6"/>
      <c r="F83" s="6"/>
    </row>
    <row r="84" spans="2:6" x14ac:dyDescent="0.25">
      <c r="B84" s="3"/>
      <c r="C84" s="6"/>
      <c r="D84" s="5"/>
      <c r="E84" s="6"/>
      <c r="F84" s="6"/>
    </row>
    <row r="85" spans="2:6" x14ac:dyDescent="0.25">
      <c r="B85" s="3"/>
      <c r="C85" s="6"/>
      <c r="D85" s="5"/>
      <c r="E85" s="6"/>
      <c r="F85" s="6"/>
    </row>
    <row r="86" spans="2:6" x14ac:dyDescent="0.25">
      <c r="B86" s="3"/>
      <c r="C86" s="6"/>
      <c r="D86" s="5"/>
      <c r="E86" s="6"/>
      <c r="F86" s="6"/>
    </row>
    <row r="87" spans="2:6" x14ac:dyDescent="0.25">
      <c r="B87" s="3"/>
      <c r="C87" s="6"/>
      <c r="D87" s="5"/>
      <c r="E87" s="6"/>
      <c r="F87" s="6"/>
    </row>
    <row r="88" spans="2:6" x14ac:dyDescent="0.25">
      <c r="B88" s="3"/>
      <c r="C88" s="6"/>
      <c r="D88" s="5"/>
      <c r="E88" s="6"/>
      <c r="F88" s="6"/>
    </row>
    <row r="89" spans="2:6" x14ac:dyDescent="0.25">
      <c r="B89" s="3"/>
      <c r="C89" s="6"/>
      <c r="D89" s="5"/>
      <c r="E89" s="6"/>
      <c r="F89" s="6"/>
    </row>
    <row r="90" spans="2:6" x14ac:dyDescent="0.25">
      <c r="B90" s="3"/>
      <c r="C90" s="6"/>
      <c r="D90" s="5"/>
      <c r="E90" s="6"/>
      <c r="F90" s="6"/>
    </row>
    <row r="91" spans="2:6" x14ac:dyDescent="0.25">
      <c r="B91" s="3"/>
      <c r="C91" s="6"/>
      <c r="D91" s="5"/>
      <c r="E91" s="6"/>
      <c r="F91" s="6"/>
    </row>
    <row r="92" spans="2:6" x14ac:dyDescent="0.25">
      <c r="B92" s="3"/>
      <c r="C92" s="6"/>
      <c r="D92" s="5"/>
      <c r="E92" s="6"/>
      <c r="F92" s="6"/>
    </row>
    <row r="93" spans="2:6" x14ac:dyDescent="0.25">
      <c r="B93" s="3"/>
      <c r="C93" s="6"/>
      <c r="D93" s="5"/>
      <c r="E93" s="6"/>
      <c r="F93" s="6"/>
    </row>
    <row r="94" spans="2:6" x14ac:dyDescent="0.25">
      <c r="B94" s="3"/>
      <c r="C94" s="6"/>
      <c r="D94" s="5"/>
      <c r="E94" s="6"/>
      <c r="F94" s="6"/>
    </row>
    <row r="95" spans="2:6" x14ac:dyDescent="0.25">
      <c r="B95" s="3"/>
      <c r="C95" s="6"/>
      <c r="D95" s="5"/>
      <c r="E95" s="6"/>
      <c r="F95" s="6"/>
    </row>
    <row r="96" spans="2:6" x14ac:dyDescent="0.25">
      <c r="B96" s="3"/>
      <c r="C96" s="6"/>
      <c r="D96" s="5"/>
      <c r="E96" s="6"/>
      <c r="F96" s="6"/>
    </row>
    <row r="97" spans="2:6" x14ac:dyDescent="0.25">
      <c r="B97" s="3"/>
      <c r="C97" s="6"/>
      <c r="D97" s="5"/>
      <c r="E97" s="6"/>
      <c r="F97" s="6"/>
    </row>
    <row r="98" spans="2:6" x14ac:dyDescent="0.25">
      <c r="B98" s="3"/>
      <c r="C98" s="6"/>
      <c r="D98" s="5"/>
      <c r="E98" s="6"/>
      <c r="F98" s="6"/>
    </row>
    <row r="99" spans="2:6" x14ac:dyDescent="0.25">
      <c r="B99" s="3"/>
      <c r="C99" s="6"/>
      <c r="D99" s="5"/>
      <c r="E99" s="6"/>
      <c r="F99" s="6"/>
    </row>
    <row r="100" spans="2:6" x14ac:dyDescent="0.25">
      <c r="B100" s="3"/>
      <c r="C100" s="6"/>
      <c r="D100" s="5"/>
      <c r="E100" s="6"/>
      <c r="F100" s="6"/>
    </row>
    <row r="101" spans="2:6" x14ac:dyDescent="0.25">
      <c r="B101" s="3"/>
      <c r="C101" s="6"/>
      <c r="D101" s="5"/>
      <c r="E101" s="6"/>
      <c r="F101" s="6"/>
    </row>
    <row r="102" spans="2:6" x14ac:dyDescent="0.25">
      <c r="B102" s="3"/>
      <c r="C102" s="6"/>
      <c r="D102" s="5"/>
      <c r="E102" s="6"/>
      <c r="F102" s="6"/>
    </row>
    <row r="103" spans="2:6" x14ac:dyDescent="0.25">
      <c r="B103" s="3"/>
      <c r="C103" s="6"/>
      <c r="D103" s="5"/>
      <c r="E103" s="6"/>
      <c r="F103" s="6"/>
    </row>
    <row r="104" spans="2:6" x14ac:dyDescent="0.25">
      <c r="B104" s="3"/>
      <c r="C104" s="6"/>
      <c r="D104" s="5"/>
      <c r="E104" s="6"/>
      <c r="F104" s="6"/>
    </row>
    <row r="105" spans="2:6" x14ac:dyDescent="0.25">
      <c r="B105" s="3"/>
      <c r="C105" s="6"/>
      <c r="D105" s="5"/>
      <c r="E105" s="6"/>
      <c r="F105" s="6"/>
    </row>
    <row r="106" spans="2:6" x14ac:dyDescent="0.25">
      <c r="B106" s="3"/>
      <c r="C106" s="6"/>
      <c r="D106" s="5"/>
      <c r="E106" s="6"/>
      <c r="F106" s="6"/>
    </row>
    <row r="107" spans="2:6" x14ac:dyDescent="0.25">
      <c r="B107" s="3"/>
      <c r="C107" s="6"/>
      <c r="D107" s="5"/>
      <c r="E107" s="6"/>
      <c r="F107" s="6"/>
    </row>
    <row r="108" spans="2:6" x14ac:dyDescent="0.25">
      <c r="B108" s="3"/>
      <c r="C108" s="6"/>
      <c r="D108" s="5"/>
      <c r="E108" s="6"/>
      <c r="F108" s="6"/>
    </row>
    <row r="109" spans="2:6" x14ac:dyDescent="0.25">
      <c r="B109" s="3"/>
      <c r="C109" s="6"/>
      <c r="D109" s="5"/>
      <c r="E109" s="6"/>
      <c r="F109" s="6"/>
    </row>
    <row r="110" spans="2:6" x14ac:dyDescent="0.25">
      <c r="B110" s="3"/>
      <c r="C110" s="6"/>
      <c r="D110" s="5"/>
      <c r="E110" s="6"/>
      <c r="F110" s="6"/>
    </row>
    <row r="111" spans="2:6" x14ac:dyDescent="0.25">
      <c r="B111" s="3"/>
      <c r="C111" s="6"/>
      <c r="D111" s="5"/>
      <c r="E111" s="6"/>
      <c r="F111" s="6"/>
    </row>
    <row r="112" spans="2:6" x14ac:dyDescent="0.25">
      <c r="B112" s="3"/>
      <c r="C112" s="6"/>
      <c r="D112" s="5"/>
      <c r="E112" s="6"/>
      <c r="F112" s="6"/>
    </row>
    <row r="113" spans="2:6" x14ac:dyDescent="0.25">
      <c r="B113" s="3"/>
      <c r="C113" s="6"/>
      <c r="D113" s="5"/>
      <c r="E113" s="6"/>
      <c r="F113" s="6"/>
    </row>
    <row r="114" spans="2:6" x14ac:dyDescent="0.25">
      <c r="B114" s="3"/>
      <c r="C114" s="6"/>
      <c r="D114" s="5"/>
      <c r="E114" s="6"/>
      <c r="F114" s="6"/>
    </row>
    <row r="115" spans="2:6" x14ac:dyDescent="0.25">
      <c r="B115" s="3"/>
      <c r="C115" s="6"/>
      <c r="D115" s="5"/>
      <c r="E115" s="6"/>
      <c r="F115" s="6"/>
    </row>
    <row r="116" spans="2:6" x14ac:dyDescent="0.25">
      <c r="B116" s="3"/>
      <c r="C116" s="6"/>
      <c r="D116" s="5"/>
      <c r="E116" s="6"/>
      <c r="F116" s="6"/>
    </row>
    <row r="117" spans="2:6" x14ac:dyDescent="0.25">
      <c r="B117" s="3"/>
      <c r="C117" s="6"/>
      <c r="D117" s="5"/>
      <c r="E117" s="6"/>
      <c r="F117" s="6"/>
    </row>
    <row r="118" spans="2:6" x14ac:dyDescent="0.25">
      <c r="B118" s="3"/>
      <c r="C118" s="6"/>
      <c r="D118" s="5"/>
      <c r="E118" s="6"/>
      <c r="F118" s="6"/>
    </row>
    <row r="119" spans="2:6" x14ac:dyDescent="0.25">
      <c r="B119" s="3"/>
      <c r="C119" s="6"/>
      <c r="D119" s="5"/>
      <c r="E119" s="6"/>
      <c r="F119" s="6"/>
    </row>
    <row r="120" spans="2:6" x14ac:dyDescent="0.25">
      <c r="B120" s="3"/>
      <c r="C120" s="6"/>
      <c r="D120" s="5"/>
      <c r="E120" s="6"/>
      <c r="F120" s="6"/>
    </row>
    <row r="121" spans="2:6" x14ac:dyDescent="0.25">
      <c r="B121" s="3"/>
      <c r="C121" s="6"/>
      <c r="D121" s="5"/>
      <c r="E121" s="6"/>
      <c r="F121" s="6"/>
    </row>
    <row r="122" spans="2:6" x14ac:dyDescent="0.25">
      <c r="B122" s="3"/>
      <c r="C122" s="6"/>
      <c r="D122" s="5"/>
      <c r="E122" s="6"/>
      <c r="F122" s="6"/>
    </row>
    <row r="123" spans="2:6" x14ac:dyDescent="0.25">
      <c r="B123" s="3"/>
      <c r="C123" s="6"/>
      <c r="D123" s="5"/>
      <c r="E123" s="6"/>
      <c r="F123" s="6"/>
    </row>
    <row r="124" spans="2:6" x14ac:dyDescent="0.25">
      <c r="B124" s="3"/>
      <c r="C124" s="6"/>
      <c r="D124" s="5"/>
      <c r="E124" s="6"/>
      <c r="F124" s="6"/>
    </row>
    <row r="125" spans="2:6" x14ac:dyDescent="0.25">
      <c r="B125" s="3"/>
      <c r="C125" s="6"/>
      <c r="D125" s="5"/>
      <c r="E125" s="6"/>
      <c r="F125" s="6"/>
    </row>
    <row r="126" spans="2:6" x14ac:dyDescent="0.25">
      <c r="B126" s="3"/>
      <c r="C126" s="6"/>
      <c r="D126" s="5"/>
      <c r="E126" s="6"/>
      <c r="F126" s="6"/>
    </row>
    <row r="127" spans="2:6" x14ac:dyDescent="0.25">
      <c r="B127" s="3"/>
      <c r="C127" s="6"/>
      <c r="D127" s="5"/>
      <c r="E127" s="6"/>
      <c r="F127" s="6"/>
    </row>
    <row r="128" spans="2:6" x14ac:dyDescent="0.25">
      <c r="B128" s="3"/>
      <c r="C128" s="6"/>
      <c r="D128" s="5"/>
      <c r="E128" s="6"/>
      <c r="F128" s="6"/>
    </row>
    <row r="129" spans="2:6" x14ac:dyDescent="0.25">
      <c r="B129" s="3"/>
      <c r="C129" s="6"/>
      <c r="D129" s="5"/>
      <c r="E129" s="6"/>
      <c r="F129" s="6"/>
    </row>
    <row r="130" spans="2:6" x14ac:dyDescent="0.25">
      <c r="B130" s="3"/>
      <c r="C130" s="6"/>
      <c r="D130" s="5"/>
      <c r="E130" s="6"/>
      <c r="F130" s="6"/>
    </row>
    <row r="131" spans="2:6" x14ac:dyDescent="0.25">
      <c r="B131" s="3"/>
      <c r="C131" s="6"/>
      <c r="D131" s="5"/>
      <c r="E131" s="6"/>
      <c r="F131" s="6"/>
    </row>
    <row r="132" spans="2:6" x14ac:dyDescent="0.25">
      <c r="B132" s="3"/>
      <c r="C132" s="6"/>
      <c r="D132" s="5"/>
      <c r="E132" s="6"/>
      <c r="F132" s="6"/>
    </row>
    <row r="133" spans="2:6" x14ac:dyDescent="0.25">
      <c r="B133" s="3"/>
      <c r="C133" s="6"/>
      <c r="D133" s="5"/>
      <c r="E133" s="6"/>
      <c r="F133" s="6"/>
    </row>
    <row r="134" spans="2:6" x14ac:dyDescent="0.25">
      <c r="B134" s="3"/>
      <c r="C134" s="6"/>
      <c r="D134" s="5"/>
      <c r="E134" s="6"/>
      <c r="F134" s="6"/>
    </row>
    <row r="135" spans="2:6" x14ac:dyDescent="0.25">
      <c r="B135" s="3"/>
      <c r="C135" s="6"/>
      <c r="D135" s="5"/>
      <c r="E135" s="6"/>
      <c r="F135" s="6"/>
    </row>
    <row r="136" spans="2:6" x14ac:dyDescent="0.25">
      <c r="B136" s="3"/>
      <c r="C136" s="6"/>
      <c r="D136" s="5"/>
      <c r="E136" s="6"/>
      <c r="F136" s="6"/>
    </row>
    <row r="137" spans="2:6" x14ac:dyDescent="0.25">
      <c r="B137" s="3"/>
      <c r="C137" s="6"/>
      <c r="D137" s="5"/>
      <c r="E137" s="6"/>
      <c r="F137" s="6"/>
    </row>
    <row r="138" spans="2:6" x14ac:dyDescent="0.25">
      <c r="B138" s="3"/>
      <c r="C138" s="6"/>
      <c r="D138" s="5"/>
      <c r="E138" s="6"/>
      <c r="F138" s="6"/>
    </row>
    <row r="139" spans="2:6" x14ac:dyDescent="0.25">
      <c r="B139" s="3"/>
      <c r="C139" s="6"/>
      <c r="D139" s="5"/>
      <c r="E139" s="6"/>
      <c r="F139" s="6"/>
    </row>
    <row r="140" spans="2:6" x14ac:dyDescent="0.25">
      <c r="B140" s="3"/>
      <c r="C140" s="6"/>
      <c r="D140" s="5"/>
      <c r="E140" s="6"/>
      <c r="F140" s="6"/>
    </row>
    <row r="141" spans="2:6" x14ac:dyDescent="0.25">
      <c r="B141" s="3"/>
      <c r="C141" s="6"/>
      <c r="D141" s="5"/>
      <c r="E141" s="6"/>
      <c r="F141" s="6"/>
    </row>
    <row r="142" spans="2:6" x14ac:dyDescent="0.25">
      <c r="B142" s="3"/>
      <c r="C142" s="6"/>
      <c r="D142" s="5"/>
      <c r="E142" s="6"/>
      <c r="F142" s="6"/>
    </row>
    <row r="143" spans="2:6" x14ac:dyDescent="0.25">
      <c r="B143" s="3"/>
      <c r="C143" s="6"/>
      <c r="D143" s="5"/>
      <c r="E143" s="6"/>
      <c r="F143" s="6"/>
    </row>
    <row r="144" spans="2:6" x14ac:dyDescent="0.25">
      <c r="B144" s="3"/>
      <c r="C144" s="6"/>
      <c r="D144" s="5"/>
      <c r="E144" s="6"/>
      <c r="F144" s="6"/>
    </row>
    <row r="145" spans="2:6" x14ac:dyDescent="0.25">
      <c r="B145" s="3"/>
      <c r="C145" s="6"/>
      <c r="D145" s="5"/>
      <c r="E145" s="6"/>
      <c r="F145" s="6"/>
    </row>
    <row r="146" spans="2:6" x14ac:dyDescent="0.25">
      <c r="B146" s="3"/>
      <c r="C146" s="6"/>
      <c r="D146" s="5"/>
      <c r="E146" s="6"/>
      <c r="F146" s="6"/>
    </row>
    <row r="147" spans="2:6" x14ac:dyDescent="0.25">
      <c r="B147" s="3"/>
      <c r="C147" s="6"/>
      <c r="D147" s="5"/>
      <c r="E147" s="6"/>
      <c r="F147" s="6"/>
    </row>
    <row r="148" spans="2:6" x14ac:dyDescent="0.25">
      <c r="B148" s="3"/>
      <c r="C148" s="6"/>
      <c r="D148" s="5"/>
      <c r="E148" s="6"/>
      <c r="F148" s="6"/>
    </row>
    <row r="149" spans="2:6" x14ac:dyDescent="0.25">
      <c r="B149" s="3"/>
      <c r="C149" s="6"/>
      <c r="D149" s="5"/>
      <c r="E149" s="6"/>
      <c r="F149" s="6"/>
    </row>
    <row r="150" spans="2:6" x14ac:dyDescent="0.25">
      <c r="B150" s="3"/>
      <c r="C150" s="6"/>
      <c r="D150" s="5"/>
      <c r="E150" s="6"/>
      <c r="F150" s="6"/>
    </row>
    <row r="151" spans="2:6" x14ac:dyDescent="0.25">
      <c r="B151" s="3"/>
      <c r="C151" s="6"/>
      <c r="D151" s="5"/>
      <c r="E151" s="6"/>
      <c r="F151" s="6"/>
    </row>
    <row r="152" spans="2:6" x14ac:dyDescent="0.25">
      <c r="B152" s="3"/>
      <c r="C152" s="6"/>
      <c r="D152" s="5"/>
      <c r="E152" s="6"/>
      <c r="F152" s="6"/>
    </row>
    <row r="153" spans="2:6" x14ac:dyDescent="0.25">
      <c r="B153" s="3"/>
      <c r="C153" s="6"/>
      <c r="D153" s="5"/>
      <c r="E153" s="6"/>
      <c r="F153" s="6"/>
    </row>
    <row r="154" spans="2:6" x14ac:dyDescent="0.25">
      <c r="B154" s="3"/>
      <c r="C154" s="6"/>
      <c r="D154" s="5"/>
      <c r="E154" s="6"/>
      <c r="F154" s="6"/>
    </row>
    <row r="155" spans="2:6" x14ac:dyDescent="0.25">
      <c r="B155" s="3"/>
      <c r="C155" s="6"/>
      <c r="D155" s="5"/>
      <c r="E155" s="6"/>
      <c r="F155" s="6"/>
    </row>
    <row r="156" spans="2:6" x14ac:dyDescent="0.25">
      <c r="B156" s="3"/>
      <c r="C156" s="6"/>
      <c r="D156" s="5"/>
      <c r="E156" s="6"/>
      <c r="F156" s="6"/>
    </row>
    <row r="157" spans="2:6" x14ac:dyDescent="0.25">
      <c r="B157" s="3"/>
      <c r="C157" s="6"/>
      <c r="D157" s="5"/>
      <c r="E157" s="6"/>
      <c r="F157" s="6"/>
    </row>
    <row r="158" spans="2:6" x14ac:dyDescent="0.25">
      <c r="B158" s="3"/>
      <c r="C158" s="6"/>
      <c r="D158" s="5"/>
      <c r="E158" s="6"/>
      <c r="F158" s="6"/>
    </row>
    <row r="159" spans="2:6" x14ac:dyDescent="0.25">
      <c r="B159" s="3"/>
      <c r="C159" s="6"/>
      <c r="D159" s="5"/>
      <c r="E159" s="6"/>
      <c r="F159" s="6"/>
    </row>
    <row r="160" spans="2:6" x14ac:dyDescent="0.25">
      <c r="B160" s="3"/>
      <c r="C160" s="6"/>
      <c r="D160" s="5"/>
      <c r="E160" s="6"/>
      <c r="F160" s="6"/>
    </row>
    <row r="161" spans="2:6" x14ac:dyDescent="0.25">
      <c r="B161" s="3"/>
      <c r="C161" s="6"/>
      <c r="D161" s="5"/>
      <c r="E161" s="6"/>
      <c r="F161" s="6"/>
    </row>
    <row r="162" spans="2:6" x14ac:dyDescent="0.25">
      <c r="B162" s="3"/>
      <c r="C162" s="6"/>
      <c r="D162" s="5"/>
      <c r="E162" s="6"/>
      <c r="F162" s="6"/>
    </row>
    <row r="163" spans="2:6" x14ac:dyDescent="0.25">
      <c r="B163" s="3"/>
      <c r="C163" s="6"/>
      <c r="D163" s="5"/>
      <c r="E163" s="6"/>
      <c r="F163" s="6"/>
    </row>
    <row r="164" spans="2:6" x14ac:dyDescent="0.25">
      <c r="B164" s="3"/>
      <c r="C164" s="6"/>
      <c r="D164" s="5"/>
      <c r="E164" s="6"/>
      <c r="F164" s="6"/>
    </row>
    <row r="165" spans="2:6" x14ac:dyDescent="0.25">
      <c r="B165" s="3"/>
      <c r="C165" s="6"/>
      <c r="D165" s="5"/>
      <c r="E165" s="6"/>
      <c r="F165" s="6"/>
    </row>
    <row r="166" spans="2:6" x14ac:dyDescent="0.25">
      <c r="B166" s="3"/>
      <c r="C166" s="6"/>
      <c r="D166" s="5"/>
      <c r="E166" s="6"/>
      <c r="F166" s="6"/>
    </row>
    <row r="167" spans="2:6" x14ac:dyDescent="0.25">
      <c r="B167" s="3"/>
      <c r="C167" s="6"/>
      <c r="D167" s="5"/>
      <c r="E167" s="6"/>
      <c r="F167" s="6"/>
    </row>
    <row r="168" spans="2:6" x14ac:dyDescent="0.25">
      <c r="B168" s="3"/>
      <c r="C168" s="6"/>
      <c r="D168" s="5"/>
      <c r="E168" s="6"/>
      <c r="F168" s="6"/>
    </row>
    <row r="169" spans="2:6" x14ac:dyDescent="0.25">
      <c r="B169" s="3"/>
      <c r="C169" s="6"/>
      <c r="D169" s="5"/>
      <c r="E169" s="6"/>
      <c r="F169" s="6"/>
    </row>
    <row r="170" spans="2:6" x14ac:dyDescent="0.25">
      <c r="B170" s="3"/>
      <c r="C170" s="6"/>
      <c r="D170" s="5"/>
      <c r="E170" s="6"/>
      <c r="F170" s="6"/>
    </row>
    <row r="171" spans="2:6" x14ac:dyDescent="0.25">
      <c r="B171" s="3"/>
      <c r="C171" s="6"/>
      <c r="D171" s="5"/>
      <c r="E171" s="6"/>
      <c r="F171" s="6"/>
    </row>
    <row r="172" spans="2:6" x14ac:dyDescent="0.25">
      <c r="B172" s="3"/>
      <c r="C172" s="6"/>
      <c r="D172" s="5"/>
      <c r="E172" s="6"/>
      <c r="F172" s="6"/>
    </row>
    <row r="173" spans="2:6" x14ac:dyDescent="0.25">
      <c r="B173" s="3"/>
      <c r="C173" s="6"/>
      <c r="D173" s="5"/>
      <c r="E173" s="6"/>
      <c r="F173" s="6"/>
    </row>
    <row r="174" spans="2:6" x14ac:dyDescent="0.25">
      <c r="B174" s="3"/>
      <c r="C174" s="6"/>
      <c r="D174" s="5"/>
      <c r="E174" s="6"/>
      <c r="F174" s="6"/>
    </row>
    <row r="175" spans="2:6" x14ac:dyDescent="0.25">
      <c r="B175" s="3"/>
      <c r="C175" s="6"/>
      <c r="D175" s="5"/>
      <c r="E175" s="6"/>
      <c r="F175" s="6"/>
    </row>
    <row r="176" spans="2:6" x14ac:dyDescent="0.25">
      <c r="B176" s="3"/>
      <c r="C176" s="6"/>
      <c r="D176" s="5"/>
      <c r="E176" s="6"/>
      <c r="F176" s="6"/>
    </row>
    <row r="177" spans="2:6" x14ac:dyDescent="0.25">
      <c r="B177" s="3"/>
      <c r="C177" s="6"/>
      <c r="D177" s="5"/>
      <c r="E177" s="6"/>
      <c r="F177" s="6"/>
    </row>
    <row r="178" spans="2:6" x14ac:dyDescent="0.25">
      <c r="B178" s="3"/>
      <c r="C178" s="6"/>
      <c r="D178" s="5"/>
      <c r="E178" s="6"/>
      <c r="F178" s="6"/>
    </row>
    <row r="179" spans="2:6" x14ac:dyDescent="0.25">
      <c r="B179" s="3"/>
      <c r="C179" s="6"/>
      <c r="D179" s="5"/>
      <c r="E179" s="6"/>
      <c r="F179" s="6"/>
    </row>
    <row r="180" spans="2:6" x14ac:dyDescent="0.25">
      <c r="B180" s="3"/>
      <c r="C180" s="6"/>
      <c r="D180" s="5"/>
      <c r="E180" s="6"/>
      <c r="F180" s="6"/>
    </row>
    <row r="181" spans="2:6" x14ac:dyDescent="0.25">
      <c r="B181" s="3"/>
      <c r="C181" s="6"/>
      <c r="D181" s="5"/>
      <c r="E181" s="6"/>
      <c r="F181" s="6"/>
    </row>
    <row r="182" spans="2:6" x14ac:dyDescent="0.25">
      <c r="B182" s="3"/>
      <c r="C182" s="6"/>
      <c r="D182" s="5"/>
      <c r="E182" s="6"/>
      <c r="F182" s="6"/>
    </row>
    <row r="183" spans="2:6" x14ac:dyDescent="0.25">
      <c r="B183" s="3"/>
      <c r="C183" s="6"/>
      <c r="D183" s="5"/>
      <c r="E183" s="6"/>
      <c r="F183" s="6"/>
    </row>
    <row r="184" spans="2:6" x14ac:dyDescent="0.25">
      <c r="B184" s="3"/>
      <c r="C184" s="6"/>
      <c r="D184" s="5"/>
      <c r="E184" s="6"/>
      <c r="F184" s="6"/>
    </row>
    <row r="185" spans="2:6" x14ac:dyDescent="0.25">
      <c r="B185" s="3"/>
      <c r="C185" s="6"/>
      <c r="D185" s="5"/>
      <c r="E185" s="6"/>
      <c r="F185" s="6"/>
    </row>
    <row r="186" spans="2:6" x14ac:dyDescent="0.25">
      <c r="B186" s="3"/>
      <c r="C186" s="6"/>
      <c r="D186" s="5"/>
      <c r="E186" s="6"/>
      <c r="F186" s="6"/>
    </row>
    <row r="187" spans="2:6" x14ac:dyDescent="0.25">
      <c r="B187" s="3"/>
      <c r="C187" s="6"/>
      <c r="D187" s="5"/>
      <c r="E187" s="6"/>
      <c r="F187" s="6"/>
    </row>
    <row r="188" spans="2:6" x14ac:dyDescent="0.25">
      <c r="B188" s="3"/>
      <c r="C188" s="6"/>
      <c r="D188" s="5"/>
      <c r="E188" s="6"/>
      <c r="F188" s="6"/>
    </row>
    <row r="189" spans="2:6" x14ac:dyDescent="0.25">
      <c r="B189" s="3"/>
      <c r="C189" s="6"/>
      <c r="D189" s="5"/>
      <c r="E189" s="6"/>
      <c r="F189" s="6"/>
    </row>
    <row r="190" spans="2:6" x14ac:dyDescent="0.25">
      <c r="B190" s="3"/>
      <c r="C190" s="6"/>
      <c r="D190" s="5"/>
      <c r="E190" s="6"/>
      <c r="F190" s="6"/>
    </row>
    <row r="191" spans="2:6" x14ac:dyDescent="0.25">
      <c r="B191" s="3"/>
      <c r="C191" s="6"/>
      <c r="D191" s="5"/>
      <c r="E191" s="6"/>
      <c r="F191" s="6"/>
    </row>
    <row r="192" spans="2:6" x14ac:dyDescent="0.25">
      <c r="B192" s="3"/>
      <c r="C192" s="6"/>
      <c r="D192" s="5"/>
      <c r="E192" s="6"/>
      <c r="F192" s="6"/>
    </row>
    <row r="193" spans="2:6" x14ac:dyDescent="0.25">
      <c r="B193" s="3"/>
      <c r="C193" s="6"/>
      <c r="D193" s="5"/>
      <c r="E193" s="6"/>
      <c r="F193" s="6"/>
    </row>
    <row r="194" spans="2:6" x14ac:dyDescent="0.25">
      <c r="B194" s="3"/>
      <c r="C194" s="6"/>
      <c r="D194" s="5"/>
      <c r="E194" s="6"/>
      <c r="F194" s="6"/>
    </row>
    <row r="195" spans="2:6" x14ac:dyDescent="0.25">
      <c r="B195" s="3"/>
      <c r="C195" s="6"/>
      <c r="D195" s="5"/>
      <c r="E195" s="6"/>
      <c r="F195" s="6"/>
    </row>
    <row r="196" spans="2:6" x14ac:dyDescent="0.25">
      <c r="B196" s="3"/>
      <c r="C196" s="6"/>
      <c r="D196" s="5"/>
      <c r="E196" s="6"/>
      <c r="F196" s="6"/>
    </row>
    <row r="197" spans="2:6" x14ac:dyDescent="0.25">
      <c r="B197" s="3"/>
      <c r="C197" s="6"/>
      <c r="D197" s="5"/>
      <c r="E197" s="6"/>
      <c r="F197" s="6"/>
    </row>
    <row r="198" spans="2:6" x14ac:dyDescent="0.25">
      <c r="B198" s="3"/>
      <c r="C198" s="6"/>
      <c r="D198" s="5"/>
      <c r="E198" s="6"/>
      <c r="F198" s="6"/>
    </row>
    <row r="199" spans="2:6" x14ac:dyDescent="0.25">
      <c r="B199" s="3"/>
      <c r="C199" s="6"/>
      <c r="D199" s="5"/>
      <c r="E199" s="6"/>
      <c r="F199" s="6"/>
    </row>
    <row r="200" spans="2:6" x14ac:dyDescent="0.25">
      <c r="B200" s="3"/>
      <c r="C200" s="6"/>
      <c r="D200" s="5"/>
      <c r="E200" s="6"/>
      <c r="F200" s="6"/>
    </row>
    <row r="201" spans="2:6" x14ac:dyDescent="0.25">
      <c r="B201" s="3"/>
      <c r="C201" s="6"/>
      <c r="D201" s="5"/>
      <c r="E201" s="6"/>
      <c r="F201" s="6"/>
    </row>
    <row r="202" spans="2:6" x14ac:dyDescent="0.25">
      <c r="B202" s="3"/>
      <c r="C202" s="6"/>
      <c r="D202" s="5"/>
      <c r="E202" s="6"/>
      <c r="F202" s="6"/>
    </row>
    <row r="203" spans="2:6" x14ac:dyDescent="0.25">
      <c r="B203" s="3"/>
      <c r="C203" s="6"/>
      <c r="D203" s="5"/>
      <c r="E203" s="6"/>
      <c r="F203" s="6"/>
    </row>
    <row r="204" spans="2:6" x14ac:dyDescent="0.25">
      <c r="B204" s="3"/>
      <c r="C204" s="6"/>
      <c r="D204" s="5"/>
      <c r="E204" s="6"/>
      <c r="F204" s="6"/>
    </row>
    <row r="205" spans="2:6" x14ac:dyDescent="0.25">
      <c r="B205" s="3"/>
      <c r="C205" s="6"/>
      <c r="D205" s="5"/>
      <c r="E205" s="6"/>
      <c r="F205" s="6"/>
    </row>
    <row r="206" spans="2:6" x14ac:dyDescent="0.25">
      <c r="B206" s="3"/>
      <c r="C206" s="6"/>
      <c r="D206" s="5"/>
      <c r="E206" s="6"/>
      <c r="F206" s="6"/>
    </row>
    <row r="207" spans="2:6" x14ac:dyDescent="0.25">
      <c r="B207" s="3"/>
      <c r="C207" s="6"/>
      <c r="D207" s="5"/>
      <c r="E207" s="6"/>
      <c r="F207" s="6"/>
    </row>
    <row r="208" spans="2:6" x14ac:dyDescent="0.25">
      <c r="B208" s="3"/>
      <c r="C208" s="6"/>
      <c r="D208" s="5"/>
      <c r="E208" s="6"/>
      <c r="F208" s="6"/>
    </row>
    <row r="209" spans="2:6" x14ac:dyDescent="0.25">
      <c r="B209" s="3"/>
      <c r="C209" s="6"/>
      <c r="D209" s="5"/>
      <c r="E209" s="6"/>
      <c r="F209" s="6"/>
    </row>
    <row r="210" spans="2:6" x14ac:dyDescent="0.25">
      <c r="B210" s="3"/>
      <c r="C210" s="6"/>
      <c r="D210" s="5"/>
      <c r="E210" s="6"/>
      <c r="F210" s="6"/>
    </row>
    <row r="211" spans="2:6" x14ac:dyDescent="0.25">
      <c r="B211" s="3"/>
      <c r="C211" s="6"/>
      <c r="D211" s="5"/>
      <c r="E211" s="6"/>
      <c r="F211" s="6"/>
    </row>
    <row r="212" spans="2:6" x14ac:dyDescent="0.25">
      <c r="B212" s="3"/>
      <c r="C212" s="6"/>
      <c r="D212" s="5"/>
      <c r="E212" s="6"/>
      <c r="F212" s="6"/>
    </row>
    <row r="213" spans="2:6" x14ac:dyDescent="0.25">
      <c r="B213" s="3"/>
      <c r="C213" s="6"/>
      <c r="D213" s="5"/>
      <c r="E213" s="6"/>
      <c r="F213" s="6"/>
    </row>
    <row r="214" spans="2:6" x14ac:dyDescent="0.25">
      <c r="B214" s="3"/>
      <c r="C214" s="6"/>
      <c r="D214" s="5"/>
      <c r="E214" s="6"/>
      <c r="F214" s="6"/>
    </row>
    <row r="215" spans="2:6" x14ac:dyDescent="0.25">
      <c r="B215" s="3"/>
      <c r="C215" s="6"/>
      <c r="D215" s="5"/>
      <c r="E215" s="6"/>
      <c r="F215" s="6"/>
    </row>
    <row r="216" spans="2:6" x14ac:dyDescent="0.25">
      <c r="B216" s="3"/>
      <c r="C216" s="6"/>
      <c r="D216" s="5"/>
      <c r="E216" s="6"/>
      <c r="F216" s="6"/>
    </row>
    <row r="217" spans="2:6" x14ac:dyDescent="0.25">
      <c r="B217" s="3"/>
      <c r="C217" s="6"/>
      <c r="D217" s="5"/>
      <c r="E217" s="6"/>
      <c r="F217" s="6"/>
    </row>
    <row r="218" spans="2:6" x14ac:dyDescent="0.25">
      <c r="B218" s="3"/>
      <c r="C218" s="6"/>
      <c r="D218" s="5"/>
      <c r="E218" s="6"/>
      <c r="F218" s="6"/>
    </row>
    <row r="219" spans="2:6" x14ac:dyDescent="0.25">
      <c r="B219" s="3"/>
      <c r="C219" s="6"/>
      <c r="D219" s="5"/>
      <c r="E219" s="6"/>
      <c r="F219" s="6"/>
    </row>
    <row r="220" spans="2:6" x14ac:dyDescent="0.25">
      <c r="B220" s="3"/>
      <c r="C220" s="6"/>
      <c r="D220" s="5"/>
      <c r="E220" s="6"/>
      <c r="F220" s="6"/>
    </row>
    <row r="221" spans="2:6" x14ac:dyDescent="0.25">
      <c r="B221" s="3"/>
      <c r="C221" s="6"/>
      <c r="D221" s="5"/>
      <c r="E221" s="6"/>
      <c r="F221" s="6"/>
    </row>
    <row r="222" spans="2:6" x14ac:dyDescent="0.25">
      <c r="B222" s="3"/>
      <c r="C222" s="6"/>
      <c r="D222" s="5"/>
      <c r="E222" s="6"/>
      <c r="F222" s="6"/>
    </row>
    <row r="223" spans="2:6" x14ac:dyDescent="0.25">
      <c r="B223" s="3"/>
      <c r="C223" s="6"/>
      <c r="D223" s="5"/>
      <c r="E223" s="6"/>
      <c r="F223" s="6"/>
    </row>
    <row r="224" spans="2:6" x14ac:dyDescent="0.25">
      <c r="B224" s="3"/>
      <c r="C224" s="6"/>
      <c r="D224" s="5"/>
      <c r="E224" s="6"/>
      <c r="F224" s="6"/>
    </row>
    <row r="225" spans="2:6" x14ac:dyDescent="0.25">
      <c r="B225" s="3"/>
      <c r="C225" s="6"/>
      <c r="D225" s="5"/>
      <c r="E225" s="6"/>
      <c r="F225" s="6"/>
    </row>
    <row r="226" spans="2:6" x14ac:dyDescent="0.25">
      <c r="B226" s="3"/>
      <c r="C226" s="6"/>
      <c r="D226" s="5"/>
      <c r="E226" s="6"/>
      <c r="F226" s="6"/>
    </row>
    <row r="227" spans="2:6" x14ac:dyDescent="0.25">
      <c r="B227" s="3"/>
      <c r="C227" s="6"/>
      <c r="D227" s="5"/>
      <c r="E227" s="6"/>
      <c r="F227" s="6"/>
    </row>
    <row r="228" spans="2:6" x14ac:dyDescent="0.25">
      <c r="B228" s="3"/>
      <c r="C228" s="6"/>
      <c r="D228" s="5"/>
      <c r="E228" s="6"/>
      <c r="F228" s="6"/>
    </row>
    <row r="229" spans="2:6" x14ac:dyDescent="0.25">
      <c r="B229" s="3"/>
      <c r="C229" s="6"/>
      <c r="D229" s="5"/>
      <c r="E229" s="6"/>
      <c r="F229" s="6"/>
    </row>
    <row r="230" spans="2:6" x14ac:dyDescent="0.25">
      <c r="B230" s="3"/>
      <c r="C230" s="6"/>
      <c r="D230" s="5"/>
      <c r="E230" s="6"/>
      <c r="F230" s="6"/>
    </row>
    <row r="231" spans="2:6" x14ac:dyDescent="0.25">
      <c r="B231" s="3"/>
      <c r="C231" s="6"/>
      <c r="D231" s="5"/>
      <c r="E231" s="6"/>
      <c r="F231" s="6"/>
    </row>
    <row r="232" spans="2:6" x14ac:dyDescent="0.25">
      <c r="B232" s="3"/>
      <c r="C232" s="6"/>
      <c r="D232" s="5"/>
      <c r="E232" s="6"/>
      <c r="F232" s="6"/>
    </row>
    <row r="233" spans="2:6" x14ac:dyDescent="0.25">
      <c r="B233" s="3"/>
      <c r="C233" s="6"/>
      <c r="D233" s="5"/>
      <c r="E233" s="6"/>
      <c r="F233" s="6"/>
    </row>
    <row r="234" spans="2:6" x14ac:dyDescent="0.25">
      <c r="B234" s="3"/>
      <c r="C234" s="6"/>
      <c r="D234" s="5"/>
      <c r="E234" s="6"/>
      <c r="F234" s="6"/>
    </row>
    <row r="235" spans="2:6" x14ac:dyDescent="0.25">
      <c r="B235" s="3"/>
      <c r="C235" s="6"/>
      <c r="D235" s="5"/>
      <c r="E235" s="6"/>
      <c r="F235" s="6"/>
    </row>
    <row r="236" spans="2:6" x14ac:dyDescent="0.25">
      <c r="B236" s="3"/>
      <c r="C236" s="6"/>
      <c r="D236" s="5"/>
      <c r="E236" s="6"/>
      <c r="F236" s="6"/>
    </row>
    <row r="237" spans="2:6" x14ac:dyDescent="0.25">
      <c r="B237" s="3"/>
      <c r="C237" s="6"/>
      <c r="D237" s="5"/>
      <c r="E237" s="6"/>
      <c r="F237" s="6"/>
    </row>
    <row r="238" spans="2:6" x14ac:dyDescent="0.25">
      <c r="B238" s="3"/>
      <c r="C238" s="6"/>
      <c r="D238" s="5"/>
      <c r="E238" s="6"/>
      <c r="F238" s="6"/>
    </row>
    <row r="239" spans="2:6" x14ac:dyDescent="0.25">
      <c r="B239" s="3"/>
      <c r="C239" s="6"/>
      <c r="D239" s="5"/>
      <c r="E239" s="6"/>
      <c r="F239" s="6"/>
    </row>
    <row r="240" spans="2:6" x14ac:dyDescent="0.25">
      <c r="B240" s="3"/>
      <c r="C240" s="6"/>
      <c r="D240" s="5"/>
      <c r="E240" s="6"/>
      <c r="F240" s="6"/>
    </row>
    <row r="241" spans="2:6" x14ac:dyDescent="0.25">
      <c r="B241" s="3"/>
      <c r="C241" s="6"/>
      <c r="D241" s="5"/>
      <c r="E241" s="6"/>
      <c r="F241" s="6"/>
    </row>
    <row r="242" spans="2:6" x14ac:dyDescent="0.25">
      <c r="B242" s="3"/>
      <c r="C242" s="6"/>
      <c r="D242" s="5"/>
      <c r="E242" s="6"/>
      <c r="F242" s="6"/>
    </row>
    <row r="243" spans="2:6" x14ac:dyDescent="0.25">
      <c r="B243" s="3"/>
      <c r="C243" s="6"/>
      <c r="D243" s="5"/>
      <c r="E243" s="6"/>
      <c r="F243" s="6"/>
    </row>
    <row r="244" spans="2:6" x14ac:dyDescent="0.25">
      <c r="B244" s="3"/>
      <c r="C244" s="6"/>
      <c r="D244" s="5"/>
      <c r="E244" s="6"/>
      <c r="F244" s="6"/>
    </row>
    <row r="245" spans="2:6" x14ac:dyDescent="0.25">
      <c r="B245" s="3"/>
      <c r="C245" s="6"/>
      <c r="D245" s="5"/>
      <c r="E245" s="6"/>
      <c r="F245" s="6"/>
    </row>
    <row r="246" spans="2:6" x14ac:dyDescent="0.25">
      <c r="B246" s="3"/>
      <c r="C246" s="6"/>
      <c r="D246" s="5"/>
      <c r="E246" s="6"/>
      <c r="F246" s="6"/>
    </row>
    <row r="247" spans="2:6" x14ac:dyDescent="0.25">
      <c r="B247" s="3"/>
      <c r="C247" s="6"/>
      <c r="D247" s="5"/>
      <c r="E247" s="6"/>
      <c r="F247" s="6"/>
    </row>
    <row r="248" spans="2:6" x14ac:dyDescent="0.25">
      <c r="B248" s="3"/>
      <c r="C248" s="6"/>
      <c r="D248" s="5"/>
      <c r="E248" s="6"/>
      <c r="F248" s="6"/>
    </row>
    <row r="249" spans="2:6" x14ac:dyDescent="0.25">
      <c r="B249" s="3"/>
      <c r="C249" s="6"/>
      <c r="D249" s="5"/>
      <c r="E249" s="6"/>
      <c r="F249" s="6"/>
    </row>
    <row r="250" spans="2:6" x14ac:dyDescent="0.25">
      <c r="B250" s="3"/>
      <c r="C250" s="6"/>
      <c r="D250" s="5"/>
      <c r="E250" s="6"/>
      <c r="F250" s="6"/>
    </row>
    <row r="251" spans="2:6" x14ac:dyDescent="0.25">
      <c r="B251" s="3"/>
      <c r="C251" s="6"/>
      <c r="D251" s="5"/>
      <c r="E251" s="6"/>
      <c r="F251" s="6"/>
    </row>
    <row r="252" spans="2:6" x14ac:dyDescent="0.25">
      <c r="B252" s="3"/>
      <c r="C252" s="6"/>
      <c r="D252" s="5"/>
      <c r="E252" s="6"/>
      <c r="F252" s="6"/>
    </row>
    <row r="253" spans="2:6" x14ac:dyDescent="0.25">
      <c r="B253" s="3"/>
      <c r="C253" s="6"/>
      <c r="D253" s="5"/>
      <c r="E253" s="6"/>
      <c r="F253" s="6"/>
    </row>
    <row r="254" spans="2:6" x14ac:dyDescent="0.25">
      <c r="B254" s="3"/>
      <c r="C254" s="6"/>
      <c r="D254" s="5"/>
      <c r="E254" s="6"/>
      <c r="F254" s="6"/>
    </row>
    <row r="255" spans="2:6" x14ac:dyDescent="0.25">
      <c r="B255" s="3"/>
      <c r="C255" s="6"/>
      <c r="D255" s="5"/>
      <c r="E255" s="6"/>
      <c r="F255" s="6"/>
    </row>
    <row r="256" spans="2:6" x14ac:dyDescent="0.25">
      <c r="B256" s="3"/>
      <c r="C256" s="6"/>
      <c r="D256" s="5"/>
      <c r="E256" s="6"/>
      <c r="F256" s="6"/>
    </row>
    <row r="257" spans="2:6" x14ac:dyDescent="0.25">
      <c r="B257" s="3"/>
      <c r="C257" s="6"/>
      <c r="D257" s="5"/>
      <c r="E257" s="6"/>
      <c r="F257" s="6"/>
    </row>
    <row r="258" spans="2:6" x14ac:dyDescent="0.25">
      <c r="B258" s="3"/>
      <c r="C258" s="6"/>
      <c r="D258" s="5"/>
      <c r="E258" s="6"/>
      <c r="F258" s="6"/>
    </row>
    <row r="259" spans="2:6" x14ac:dyDescent="0.25">
      <c r="B259" s="3"/>
      <c r="C259" s="6"/>
      <c r="D259" s="5"/>
      <c r="E259" s="6"/>
      <c r="F259" s="6"/>
    </row>
    <row r="260" spans="2:6" x14ac:dyDescent="0.25">
      <c r="B260" s="3"/>
      <c r="C260" s="6"/>
      <c r="D260" s="5"/>
      <c r="E260" s="6"/>
      <c r="F260" s="6"/>
    </row>
    <row r="261" spans="2:6" x14ac:dyDescent="0.25">
      <c r="B261" s="3"/>
      <c r="C261" s="6"/>
      <c r="D261" s="5"/>
      <c r="E261" s="6"/>
      <c r="F261" s="6"/>
    </row>
    <row r="262" spans="2:6" x14ac:dyDescent="0.25">
      <c r="B262" s="3"/>
      <c r="C262" s="6"/>
      <c r="D262" s="5"/>
      <c r="E262" s="6"/>
      <c r="F262" s="6"/>
    </row>
    <row r="263" spans="2:6" x14ac:dyDescent="0.25">
      <c r="B263" s="3"/>
      <c r="C263" s="6"/>
      <c r="D263" s="5"/>
      <c r="E263" s="6"/>
      <c r="F263" s="6"/>
    </row>
    <row r="264" spans="2:6" x14ac:dyDescent="0.25">
      <c r="B264" s="3"/>
      <c r="C264" s="6"/>
      <c r="D264" s="5"/>
      <c r="E264" s="6"/>
      <c r="F264" s="6"/>
    </row>
    <row r="265" spans="2:6" x14ac:dyDescent="0.25">
      <c r="B265" s="3"/>
      <c r="C265" s="6"/>
      <c r="D265" s="5"/>
      <c r="E265" s="6"/>
      <c r="F265" s="6"/>
    </row>
    <row r="266" spans="2:6" x14ac:dyDescent="0.25">
      <c r="B266" s="3"/>
      <c r="C266" s="6"/>
      <c r="D266" s="5"/>
      <c r="E266" s="6"/>
      <c r="F266" s="6"/>
    </row>
    <row r="267" spans="2:6" x14ac:dyDescent="0.25">
      <c r="B267" s="3"/>
      <c r="C267" s="6"/>
      <c r="D267" s="5"/>
      <c r="E267" s="6"/>
      <c r="F267" s="6"/>
    </row>
    <row r="268" spans="2:6" x14ac:dyDescent="0.25">
      <c r="B268" s="3"/>
      <c r="C268" s="6"/>
      <c r="D268" s="5"/>
      <c r="E268" s="6"/>
      <c r="F268" s="6"/>
    </row>
    <row r="269" spans="2:6" x14ac:dyDescent="0.25">
      <c r="B269" s="3"/>
      <c r="C269" s="6"/>
      <c r="D269" s="5"/>
      <c r="E269" s="6"/>
      <c r="F269" s="6"/>
    </row>
    <row r="270" spans="2:6" x14ac:dyDescent="0.25">
      <c r="B270" s="3"/>
      <c r="C270" s="6"/>
      <c r="D270" s="5"/>
      <c r="E270" s="6"/>
      <c r="F270" s="6"/>
    </row>
    <row r="271" spans="2:6" x14ac:dyDescent="0.25">
      <c r="B271" s="3"/>
      <c r="C271" s="6"/>
      <c r="D271" s="5"/>
      <c r="E271" s="6"/>
      <c r="F271" s="6"/>
    </row>
    <row r="272" spans="2:6" x14ac:dyDescent="0.25">
      <c r="B272" s="3"/>
      <c r="C272" s="6"/>
      <c r="D272" s="5"/>
      <c r="E272" s="6"/>
      <c r="F272" s="6"/>
    </row>
    <row r="273" spans="2:6" x14ac:dyDescent="0.25">
      <c r="B273" s="3"/>
      <c r="C273" s="6"/>
      <c r="D273" s="5"/>
      <c r="E273" s="6"/>
      <c r="F273" s="6"/>
    </row>
    <row r="274" spans="2:6" x14ac:dyDescent="0.25">
      <c r="B274" s="3"/>
      <c r="C274" s="6"/>
      <c r="D274" s="5"/>
      <c r="E274" s="6"/>
      <c r="F274" s="6"/>
    </row>
    <row r="275" spans="2:6" x14ac:dyDescent="0.25">
      <c r="B275" s="3"/>
      <c r="C275" s="6"/>
      <c r="D275" s="5"/>
      <c r="E275" s="6"/>
      <c r="F275" s="6"/>
    </row>
    <row r="276" spans="2:6" x14ac:dyDescent="0.25">
      <c r="B276" s="3"/>
      <c r="C276" s="6"/>
      <c r="D276" s="5"/>
      <c r="E276" s="6"/>
      <c r="F276" s="6"/>
    </row>
    <row r="277" spans="2:6" x14ac:dyDescent="0.25">
      <c r="B277" s="3"/>
      <c r="C277" s="6"/>
      <c r="D277" s="5"/>
      <c r="E277" s="6"/>
      <c r="F277" s="6"/>
    </row>
    <row r="278" spans="2:6" x14ac:dyDescent="0.25">
      <c r="B278" s="3"/>
      <c r="C278" s="6"/>
      <c r="D278" s="5"/>
      <c r="E278" s="6"/>
      <c r="F278" s="6"/>
    </row>
    <row r="279" spans="2:6" x14ac:dyDescent="0.25">
      <c r="B279" s="3"/>
      <c r="C279" s="6"/>
      <c r="D279" s="5"/>
      <c r="E279" s="6"/>
      <c r="F279" s="6"/>
    </row>
    <row r="280" spans="2:6" x14ac:dyDescent="0.25">
      <c r="B280" s="3"/>
      <c r="C280" s="6"/>
      <c r="D280" s="5"/>
      <c r="E280" s="6"/>
      <c r="F280" s="6"/>
    </row>
    <row r="281" spans="2:6" x14ac:dyDescent="0.25">
      <c r="B281" s="3"/>
      <c r="C281" s="6"/>
      <c r="D281" s="5"/>
      <c r="E281" s="6"/>
      <c r="F281" s="6"/>
    </row>
    <row r="282" spans="2:6" x14ac:dyDescent="0.25">
      <c r="B282" s="3"/>
      <c r="C282" s="6"/>
      <c r="D282" s="5"/>
      <c r="E282" s="6"/>
      <c r="F282" s="6"/>
    </row>
    <row r="283" spans="2:6" x14ac:dyDescent="0.25">
      <c r="B283" s="3"/>
      <c r="C283" s="6"/>
      <c r="D283" s="5"/>
      <c r="E283" s="6"/>
      <c r="F283" s="6"/>
    </row>
    <row r="284" spans="2:6" x14ac:dyDescent="0.25">
      <c r="B284" s="3"/>
      <c r="C284" s="6"/>
      <c r="D284" s="5"/>
      <c r="E284" s="6"/>
      <c r="F284" s="6"/>
    </row>
    <row r="285" spans="2:6" x14ac:dyDescent="0.25">
      <c r="B285" s="3"/>
      <c r="C285" s="6"/>
      <c r="D285" s="5"/>
      <c r="E285" s="6"/>
      <c r="F285" s="6"/>
    </row>
    <row r="286" spans="2:6" x14ac:dyDescent="0.25">
      <c r="B286" s="3"/>
      <c r="C286" s="6"/>
      <c r="D286" s="5"/>
      <c r="E286" s="6"/>
      <c r="F286" s="6"/>
    </row>
    <row r="287" spans="2:6" x14ac:dyDescent="0.25">
      <c r="B287" s="3"/>
      <c r="C287" s="6"/>
      <c r="D287" s="5"/>
      <c r="E287" s="6"/>
      <c r="F287" s="6"/>
    </row>
    <row r="288" spans="2:6" x14ac:dyDescent="0.25">
      <c r="B288" s="3"/>
      <c r="C288" s="6"/>
      <c r="D288" s="5"/>
      <c r="E288" s="6"/>
      <c r="F288" s="6"/>
    </row>
    <row r="289" spans="2:6" x14ac:dyDescent="0.25">
      <c r="B289" s="3"/>
      <c r="C289" s="6"/>
      <c r="D289" s="5"/>
      <c r="E289" s="6"/>
      <c r="F289" s="6"/>
    </row>
    <row r="290" spans="2:6" x14ac:dyDescent="0.25">
      <c r="B290" s="3"/>
      <c r="C290" s="6"/>
      <c r="D290" s="5"/>
      <c r="E290" s="6"/>
      <c r="F290" s="6"/>
    </row>
    <row r="291" spans="2:6" x14ac:dyDescent="0.25">
      <c r="B291" s="3"/>
      <c r="C291" s="6"/>
      <c r="D291" s="5"/>
      <c r="E291" s="6"/>
      <c r="F291" s="6"/>
    </row>
    <row r="292" spans="2:6" x14ac:dyDescent="0.25">
      <c r="B292" s="3"/>
      <c r="C292" s="6"/>
      <c r="D292" s="5"/>
      <c r="E292" s="6"/>
      <c r="F292" s="6"/>
    </row>
    <row r="293" spans="2:6" x14ac:dyDescent="0.25">
      <c r="B293" s="3"/>
      <c r="C293" s="6"/>
      <c r="D293" s="5"/>
      <c r="E293" s="6"/>
      <c r="F293" s="6"/>
    </row>
    <row r="294" spans="2:6" x14ac:dyDescent="0.25">
      <c r="B294" s="3"/>
      <c r="C294" s="6"/>
      <c r="D294" s="5"/>
      <c r="E294" s="6"/>
      <c r="F294" s="6"/>
    </row>
    <row r="295" spans="2:6" x14ac:dyDescent="0.25">
      <c r="B295" s="3"/>
      <c r="C295" s="6"/>
      <c r="D295" s="5"/>
      <c r="E295" s="6"/>
      <c r="F295" s="6"/>
    </row>
    <row r="296" spans="2:6" x14ac:dyDescent="0.25">
      <c r="B296" s="3"/>
      <c r="C296" s="6"/>
      <c r="D296" s="5"/>
      <c r="E296" s="6"/>
      <c r="F296" s="6"/>
    </row>
    <row r="297" spans="2:6" x14ac:dyDescent="0.25">
      <c r="B297" s="3"/>
      <c r="C297" s="6"/>
      <c r="D297" s="5"/>
      <c r="E297" s="6"/>
      <c r="F297" s="6"/>
    </row>
    <row r="298" spans="2:6" x14ac:dyDescent="0.25">
      <c r="B298" s="3"/>
      <c r="C298" s="6"/>
      <c r="D298" s="5"/>
      <c r="E298" s="6"/>
      <c r="F298" s="6"/>
    </row>
    <row r="299" spans="2:6" x14ac:dyDescent="0.25">
      <c r="B299" s="3"/>
      <c r="C299" s="6"/>
      <c r="D299" s="5"/>
      <c r="E299" s="6"/>
      <c r="F299" s="6"/>
    </row>
    <row r="300" spans="2:6" x14ac:dyDescent="0.25">
      <c r="B300" s="3"/>
      <c r="C300" s="6"/>
      <c r="D300" s="5"/>
      <c r="E300" s="6"/>
      <c r="F300" s="6"/>
    </row>
    <row r="301" spans="2:6" x14ac:dyDescent="0.25">
      <c r="B301" s="3"/>
      <c r="C301" s="6"/>
      <c r="D301" s="5"/>
      <c r="E301" s="6"/>
      <c r="F301" s="6"/>
    </row>
    <row r="302" spans="2:6" x14ac:dyDescent="0.25">
      <c r="B302" s="3"/>
      <c r="C302" s="6"/>
      <c r="D302" s="5"/>
      <c r="E302" s="6"/>
      <c r="F302" s="6"/>
    </row>
    <row r="303" spans="2:6" x14ac:dyDescent="0.25">
      <c r="B303" s="3"/>
      <c r="C303" s="6"/>
      <c r="D303" s="5"/>
      <c r="E303" s="6"/>
      <c r="F303" s="6"/>
    </row>
    <row r="304" spans="2:6" x14ac:dyDescent="0.25">
      <c r="B304" s="3"/>
      <c r="C304" s="6"/>
      <c r="D304" s="5"/>
      <c r="E304" s="6"/>
      <c r="F304" s="6"/>
    </row>
    <row r="305" spans="2:6" x14ac:dyDescent="0.25">
      <c r="B305" s="3"/>
      <c r="C305" s="6"/>
      <c r="D305" s="5"/>
      <c r="E305" s="6"/>
      <c r="F305" s="6"/>
    </row>
    <row r="306" spans="2:6" x14ac:dyDescent="0.25">
      <c r="B306" s="3"/>
      <c r="C306" s="6"/>
      <c r="D306" s="5"/>
      <c r="E306" s="6"/>
      <c r="F306" s="6"/>
    </row>
    <row r="307" spans="2:6" x14ac:dyDescent="0.25">
      <c r="B307" s="3"/>
      <c r="C307" s="6"/>
      <c r="D307" s="5"/>
      <c r="E307" s="6"/>
      <c r="F307" s="6"/>
    </row>
    <row r="308" spans="2:6" x14ac:dyDescent="0.25">
      <c r="B308" s="3"/>
      <c r="C308" s="6"/>
      <c r="D308" s="5"/>
      <c r="E308" s="6"/>
      <c r="F308" s="6"/>
    </row>
    <row r="309" spans="2:6" x14ac:dyDescent="0.25">
      <c r="B309" s="3"/>
      <c r="C309" s="6"/>
      <c r="D309" s="5"/>
      <c r="E309" s="6"/>
      <c r="F309" s="6"/>
    </row>
    <row r="310" spans="2:6" x14ac:dyDescent="0.25">
      <c r="B310" s="3"/>
      <c r="C310" s="6"/>
      <c r="D310" s="5"/>
      <c r="E310" s="6"/>
      <c r="F310" s="6"/>
    </row>
    <row r="311" spans="2:6" x14ac:dyDescent="0.25">
      <c r="B311" s="3"/>
      <c r="C311" s="6"/>
      <c r="D311" s="5"/>
      <c r="E311" s="6"/>
      <c r="F311" s="6"/>
    </row>
    <row r="312" spans="2:6" x14ac:dyDescent="0.25">
      <c r="B312" s="3"/>
      <c r="C312" s="6"/>
      <c r="D312" s="5"/>
      <c r="E312" s="6"/>
      <c r="F312" s="6"/>
    </row>
    <row r="313" spans="2:6" x14ac:dyDescent="0.25">
      <c r="B313" s="3"/>
      <c r="C313" s="6"/>
      <c r="D313" s="5"/>
      <c r="E313" s="6"/>
      <c r="F313" s="6"/>
    </row>
    <row r="314" spans="2:6" x14ac:dyDescent="0.25">
      <c r="B314" s="3"/>
      <c r="C314" s="6"/>
      <c r="D314" s="5"/>
      <c r="E314" s="6"/>
      <c r="F314" s="6"/>
    </row>
    <row r="315" spans="2:6" x14ac:dyDescent="0.25">
      <c r="B315" s="3"/>
      <c r="C315" s="6"/>
      <c r="D315" s="5"/>
      <c r="E315" s="6"/>
      <c r="F315" s="6"/>
    </row>
    <row r="316" spans="2:6" x14ac:dyDescent="0.25">
      <c r="B316" s="3"/>
      <c r="C316" s="6"/>
      <c r="D316" s="5"/>
      <c r="E316" s="6"/>
      <c r="F316" s="6"/>
    </row>
    <row r="317" spans="2:6" x14ac:dyDescent="0.25">
      <c r="B317" s="3"/>
      <c r="C317" s="6"/>
      <c r="D317" s="5"/>
      <c r="E317" s="6"/>
      <c r="F317" s="6"/>
    </row>
    <row r="318" spans="2:6" x14ac:dyDescent="0.25">
      <c r="B318" s="3"/>
      <c r="C318" s="6"/>
      <c r="D318" s="5"/>
      <c r="E318" s="6"/>
      <c r="F318" s="6"/>
    </row>
    <row r="319" spans="2:6" x14ac:dyDescent="0.25">
      <c r="B319" s="3"/>
      <c r="C319" s="6"/>
      <c r="D319" s="5"/>
      <c r="E319" s="6"/>
      <c r="F319" s="6"/>
    </row>
    <row r="320" spans="2:6" x14ac:dyDescent="0.25">
      <c r="B320" s="3"/>
      <c r="C320" s="6"/>
      <c r="D320" s="5"/>
      <c r="E320" s="6"/>
      <c r="F320" s="6"/>
    </row>
    <row r="321" spans="2:6" x14ac:dyDescent="0.25">
      <c r="B321" s="3"/>
      <c r="C321" s="6"/>
      <c r="D321" s="5"/>
      <c r="E321" s="6"/>
      <c r="F321" s="6"/>
    </row>
    <row r="322" spans="2:6" x14ac:dyDescent="0.25">
      <c r="B322" s="3"/>
      <c r="C322" s="6"/>
      <c r="D322" s="5"/>
      <c r="E322" s="6"/>
      <c r="F322" s="6"/>
    </row>
    <row r="323" spans="2:6" x14ac:dyDescent="0.25">
      <c r="B323" s="3"/>
      <c r="C323" s="6"/>
      <c r="D323" s="5"/>
      <c r="E323" s="6"/>
      <c r="F323" s="6"/>
    </row>
    <row r="324" spans="2:6" x14ac:dyDescent="0.25">
      <c r="B324" s="3"/>
      <c r="C324" s="6"/>
      <c r="D324" s="5"/>
      <c r="E324" s="6"/>
      <c r="F324" s="6"/>
    </row>
    <row r="325" spans="2:6" x14ac:dyDescent="0.25">
      <c r="B325" s="3"/>
      <c r="C325" s="6"/>
      <c r="D325" s="5"/>
      <c r="E325" s="6"/>
      <c r="F325" s="6"/>
    </row>
    <row r="326" spans="2:6" x14ac:dyDescent="0.25">
      <c r="B326" s="3"/>
      <c r="C326" s="6"/>
      <c r="D326" s="5"/>
      <c r="E326" s="6"/>
      <c r="F326" s="6"/>
    </row>
    <row r="327" spans="2:6" x14ac:dyDescent="0.25">
      <c r="B327" s="3"/>
      <c r="C327" s="6"/>
      <c r="D327" s="5"/>
      <c r="E327" s="6"/>
      <c r="F327" s="6"/>
    </row>
    <row r="328" spans="2:6" x14ac:dyDescent="0.25">
      <c r="B328" s="3"/>
      <c r="C328" s="6"/>
      <c r="D328" s="5"/>
      <c r="E328" s="6"/>
      <c r="F328" s="6"/>
    </row>
    <row r="329" spans="2:6" x14ac:dyDescent="0.25">
      <c r="B329" s="3"/>
      <c r="C329" s="6"/>
      <c r="D329" s="5"/>
      <c r="E329" s="6"/>
      <c r="F329" s="6"/>
    </row>
    <row r="330" spans="2:6" x14ac:dyDescent="0.25">
      <c r="B330" s="3"/>
      <c r="C330" s="6"/>
      <c r="D330" s="5"/>
      <c r="E330" s="6"/>
      <c r="F330" s="6"/>
    </row>
    <row r="331" spans="2:6" x14ac:dyDescent="0.25">
      <c r="B331" s="3"/>
      <c r="C331" s="6"/>
      <c r="D331" s="5"/>
      <c r="E331" s="6"/>
      <c r="F331" s="6"/>
    </row>
    <row r="332" spans="2:6" x14ac:dyDescent="0.25">
      <c r="B332" s="3"/>
      <c r="C332" s="6"/>
      <c r="D332" s="5"/>
      <c r="E332" s="6"/>
      <c r="F332" s="6"/>
    </row>
    <row r="333" spans="2:6" x14ac:dyDescent="0.25">
      <c r="B333" s="3"/>
      <c r="C333" s="6"/>
      <c r="D333" s="5"/>
      <c r="E333" s="6"/>
      <c r="F333" s="6"/>
    </row>
    <row r="334" spans="2:6" x14ac:dyDescent="0.25">
      <c r="B334" s="3"/>
      <c r="C334" s="6"/>
      <c r="D334" s="5"/>
      <c r="E334" s="6"/>
      <c r="F334" s="6"/>
    </row>
    <row r="335" spans="2:6" x14ac:dyDescent="0.25">
      <c r="B335" s="3"/>
      <c r="C335" s="6"/>
      <c r="D335" s="5"/>
      <c r="E335" s="6"/>
      <c r="F335" s="6"/>
    </row>
    <row r="336" spans="2:6" x14ac:dyDescent="0.25">
      <c r="B336" s="3"/>
      <c r="C336" s="6"/>
      <c r="D336" s="5"/>
      <c r="E336" s="6"/>
      <c r="F336" s="6"/>
    </row>
    <row r="337" spans="2:6" x14ac:dyDescent="0.25">
      <c r="B337" s="3"/>
      <c r="C337" s="6"/>
      <c r="D337" s="5"/>
      <c r="E337" s="6"/>
      <c r="F337" s="6"/>
    </row>
    <row r="338" spans="2:6" x14ac:dyDescent="0.25">
      <c r="B338" s="3"/>
      <c r="C338" s="6"/>
      <c r="D338" s="5"/>
      <c r="E338" s="6"/>
      <c r="F338" s="6"/>
    </row>
    <row r="339" spans="2:6" x14ac:dyDescent="0.25">
      <c r="B339" s="3"/>
      <c r="C339" s="6"/>
      <c r="D339" s="5"/>
      <c r="E339" s="6"/>
      <c r="F339" s="6"/>
    </row>
    <row r="340" spans="2:6" x14ac:dyDescent="0.25">
      <c r="B340" s="3"/>
      <c r="C340" s="6"/>
      <c r="D340" s="5"/>
      <c r="E340" s="6"/>
      <c r="F340" s="6"/>
    </row>
    <row r="341" spans="2:6" x14ac:dyDescent="0.25">
      <c r="B341" s="3"/>
      <c r="C341" s="6"/>
      <c r="D341" s="5"/>
      <c r="E341" s="6"/>
      <c r="F341" s="6"/>
    </row>
    <row r="342" spans="2:6" x14ac:dyDescent="0.25">
      <c r="B342" s="3"/>
      <c r="C342" s="6"/>
      <c r="D342" s="5"/>
      <c r="E342" s="6"/>
      <c r="F342" s="6"/>
    </row>
    <row r="343" spans="2:6" x14ac:dyDescent="0.25">
      <c r="B343" s="3"/>
      <c r="C343" s="6"/>
      <c r="D343" s="5"/>
      <c r="E343" s="6"/>
      <c r="F343" s="6"/>
    </row>
    <row r="344" spans="2:6" x14ac:dyDescent="0.25">
      <c r="B344" s="3"/>
      <c r="C344" s="6"/>
      <c r="D344" s="5"/>
      <c r="E344" s="6"/>
      <c r="F344" s="6"/>
    </row>
    <row r="345" spans="2:6" x14ac:dyDescent="0.25">
      <c r="B345" s="3"/>
      <c r="C345" s="6"/>
      <c r="D345" s="5"/>
      <c r="E345" s="6"/>
      <c r="F345" s="6"/>
    </row>
    <row r="346" spans="2:6" x14ac:dyDescent="0.25">
      <c r="B346" s="3"/>
      <c r="C346" s="6"/>
      <c r="D346" s="5"/>
      <c r="E346" s="6"/>
      <c r="F346" s="6"/>
    </row>
    <row r="347" spans="2:6" x14ac:dyDescent="0.25">
      <c r="B347" s="3"/>
      <c r="C347" s="6"/>
      <c r="D347" s="5"/>
      <c r="E347" s="6"/>
      <c r="F347" s="6"/>
    </row>
    <row r="348" spans="2:6" x14ac:dyDescent="0.25">
      <c r="B348" s="3"/>
      <c r="C348" s="6"/>
      <c r="D348" s="5"/>
      <c r="E348" s="6"/>
      <c r="F348" s="6"/>
    </row>
    <row r="349" spans="2:6" x14ac:dyDescent="0.25">
      <c r="B349" s="3"/>
      <c r="C349" s="6"/>
      <c r="D349" s="5"/>
      <c r="E349" s="6"/>
      <c r="F349" s="6"/>
    </row>
    <row r="350" spans="2:6" x14ac:dyDescent="0.25">
      <c r="B350" s="3"/>
      <c r="C350" s="6"/>
      <c r="D350" s="5"/>
      <c r="E350" s="6"/>
      <c r="F350" s="6"/>
    </row>
    <row r="351" spans="2:6" x14ac:dyDescent="0.25">
      <c r="B351" s="3"/>
      <c r="C351" s="6"/>
      <c r="D351" s="5"/>
      <c r="E351" s="6"/>
      <c r="F351" s="6"/>
    </row>
    <row r="352" spans="2:6" x14ac:dyDescent="0.25">
      <c r="B352" s="3"/>
      <c r="C352" s="6"/>
      <c r="D352" s="5"/>
      <c r="E352" s="6"/>
      <c r="F352" s="6"/>
    </row>
    <row r="353" spans="2:6" x14ac:dyDescent="0.25">
      <c r="B353" s="3"/>
      <c r="C353" s="6"/>
      <c r="D353" s="5"/>
      <c r="E353" s="6"/>
      <c r="F353" s="6"/>
    </row>
    <row r="354" spans="2:6" x14ac:dyDescent="0.25">
      <c r="B354" s="3"/>
      <c r="C354" s="6"/>
      <c r="D354" s="5"/>
      <c r="E354" s="6"/>
      <c r="F354" s="6"/>
    </row>
    <row r="355" spans="2:6" x14ac:dyDescent="0.25">
      <c r="B355" s="3"/>
      <c r="C355" s="6"/>
      <c r="D355" s="5"/>
      <c r="E355" s="6"/>
      <c r="F355" s="6"/>
    </row>
    <row r="356" spans="2:6" x14ac:dyDescent="0.25">
      <c r="B356" s="3"/>
      <c r="C356" s="6"/>
      <c r="D356" s="5"/>
      <c r="E356" s="6"/>
      <c r="F356" s="6"/>
    </row>
    <row r="357" spans="2:6" x14ac:dyDescent="0.25">
      <c r="B357" s="3"/>
      <c r="C357" s="6"/>
      <c r="D357" s="5"/>
      <c r="E357" s="6"/>
      <c r="F357" s="6"/>
    </row>
    <row r="358" spans="2:6" x14ac:dyDescent="0.25">
      <c r="B358" s="3"/>
      <c r="C358" s="6"/>
      <c r="D358" s="5"/>
      <c r="E358" s="6"/>
      <c r="F358" s="6"/>
    </row>
    <row r="359" spans="2:6" x14ac:dyDescent="0.25">
      <c r="B359" s="3"/>
      <c r="C359" s="6"/>
      <c r="D359" s="5"/>
      <c r="E359" s="6"/>
      <c r="F359" s="6"/>
    </row>
    <row r="360" spans="2:6" x14ac:dyDescent="0.25">
      <c r="B360" s="3"/>
      <c r="C360" s="6"/>
      <c r="D360" s="5"/>
      <c r="E360" s="6"/>
      <c r="F360" s="6"/>
    </row>
    <row r="361" spans="2:6" x14ac:dyDescent="0.25">
      <c r="B361" s="3"/>
      <c r="C361" s="6"/>
      <c r="D361" s="5"/>
      <c r="E361" s="6"/>
      <c r="F361" s="6"/>
    </row>
    <row r="362" spans="2:6" x14ac:dyDescent="0.25">
      <c r="B362" s="3"/>
      <c r="C362" s="6"/>
      <c r="D362" s="5"/>
      <c r="E362" s="6"/>
      <c r="F362" s="6"/>
    </row>
    <row r="363" spans="2:6" x14ac:dyDescent="0.25">
      <c r="B363" s="3"/>
      <c r="C363" s="6"/>
      <c r="D363" s="5"/>
      <c r="E363" s="6"/>
      <c r="F363" s="6"/>
    </row>
    <row r="364" spans="2:6" x14ac:dyDescent="0.25">
      <c r="B364" s="3"/>
      <c r="C364" s="6"/>
      <c r="D364" s="5"/>
      <c r="E364" s="6"/>
      <c r="F364" s="6"/>
    </row>
    <row r="365" spans="2:6" x14ac:dyDescent="0.25">
      <c r="B365" s="3"/>
      <c r="C365" s="6"/>
      <c r="D365" s="5"/>
      <c r="E365" s="6"/>
      <c r="F365" s="6"/>
    </row>
    <row r="366" spans="2:6" x14ac:dyDescent="0.25">
      <c r="B366" s="3"/>
      <c r="C366" s="6"/>
      <c r="D366" s="5"/>
      <c r="E366" s="6"/>
      <c r="F366" s="6"/>
    </row>
    <row r="367" spans="2:6" x14ac:dyDescent="0.25">
      <c r="B367" s="3"/>
      <c r="C367" s="6"/>
      <c r="D367" s="5"/>
      <c r="E367" s="6"/>
      <c r="F367" s="6"/>
    </row>
    <row r="368" spans="2:6" x14ac:dyDescent="0.25">
      <c r="B368" s="3"/>
      <c r="C368" s="6"/>
      <c r="D368" s="5"/>
      <c r="E368" s="6"/>
      <c r="F368" s="6"/>
    </row>
    <row r="369" spans="2:6" x14ac:dyDescent="0.25">
      <c r="B369" s="3"/>
      <c r="C369" s="6"/>
      <c r="D369" s="5"/>
      <c r="E369" s="6"/>
      <c r="F369" s="6"/>
    </row>
    <row r="370" spans="2:6" x14ac:dyDescent="0.25">
      <c r="B370" s="3"/>
      <c r="C370" s="6"/>
      <c r="D370" s="5"/>
      <c r="E370" s="6"/>
      <c r="F370" s="6"/>
    </row>
    <row r="371" spans="2:6" x14ac:dyDescent="0.25">
      <c r="E371" s="3"/>
    </row>
    <row r="372" spans="2:6" x14ac:dyDescent="0.25">
      <c r="E372" s="3"/>
    </row>
    <row r="373" spans="2:6" x14ac:dyDescent="0.25">
      <c r="E373" s="3"/>
    </row>
    <row r="374" spans="2:6" x14ac:dyDescent="0.25">
      <c r="E374" s="3"/>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PresentationFormat/>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Form</vt:lpstr>
      <vt:lpstr>Charts</vt:lpstr>
      <vt:lpstr>Amortization</vt:lpstr>
      <vt:lpstr>Settings</vt:lpstr>
      <vt:lpstr>years</vt:lpstr>
    </vt:vector>
  </TitlesOfParts>
  <Manager>Brian Krisanski</Manager>
  <Company>ExcelSuperSite</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ExcelSuperSite Spreadsheet</dc:title>
  <dc:subject>ExcelSuperSite Spreadsheet</dc:subject>
  <dc:creator>Brian Krisanski;ExcelSuperSite;www.excelsupersite.com;office</dc:creator>
  <cp:keywords>ExcelSuperSite; www.excelsupersite.com;</cp:keywords>
  <dc:description>This file created by Brian Krisanski; ExcelSuperSite; www.excelsupersite.com;  for the ExcelSuperSite community on 20-Jul-2016</dc:description>
  <cp:lastModifiedBy>Brian Krisanski</cp:lastModifiedBy>
  <cp:revision/>
  <dcterms:created xsi:type="dcterms:W3CDTF">2016-07-06T21:36:31Z</dcterms:created>
  <dcterms:modified xsi:type="dcterms:W3CDTF">2016-08-16T06:59:22Z</dcterms:modified>
  <cp:category/>
  <cp:contentStatus/>
  <dc:language/>
  <cp:version/>
</cp:coreProperties>
</file>